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nikoleback/Downloads/"/>
    </mc:Choice>
  </mc:AlternateContent>
  <xr:revisionPtr revIDLastSave="0" documentId="8_{B07A6E7C-A99C-ED43-A295-B0E33349904F}" xr6:coauthVersionLast="47" xr6:coauthVersionMax="47" xr10:uidLastSave="{00000000-0000-0000-0000-000000000000}"/>
  <bookViews>
    <workbookView xWindow="2600" yWindow="6520" windowWidth="15420" windowHeight="10420" activeTab="3" xr2:uid="{00000000-000D-0000-FFFF-FFFF00000000}"/>
  </bookViews>
  <sheets>
    <sheet name="MobileSales" sheetId="7" r:id="rId1"/>
    <sheet name="TruckLoan" sheetId="8" r:id="rId2"/>
    <sheet name="OnlineSales" sheetId="1" r:id="rId3"/>
    <sheet name="BOGOSale2018" sheetId="5" r:id="rId4"/>
    <sheet name="TysonsStore2019" sheetId="3" r:id="rId5"/>
    <sheet name="TysonsStore2018" sheetId="4" state="hidden" r:id="rId6"/>
    <sheet name="OldTownStore" sheetId="6" r:id="rId7"/>
    <sheet name="PivotTable" sheetId="10" r:id="rId8"/>
    <sheet name="PivotData" sheetId="9" r:id="rId9"/>
  </sheets>
  <externalReferences>
    <externalReference r:id="rId10"/>
  </externalReferences>
  <definedNames>
    <definedName name="DailyTotals">TysonsStore2019!$F$2:$F$32</definedName>
    <definedName name="NewPrice" localSheetId="5">TysonsStore2018!$I$8</definedName>
    <definedName name="NewPrice">TysonsStore2019!$K$8</definedName>
  </definedNames>
  <calcPr calcId="191029"/>
  <pivotCaches>
    <pivotCache cacheId="3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1" l="1"/>
  <c r="B122" i="1"/>
  <c r="K5" i="3"/>
  <c r="K4" i="3"/>
  <c r="K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2" i="3"/>
  <c r="B10" i="8"/>
  <c r="B9" i="8"/>
  <c r="B7" i="8"/>
  <c r="B6" i="8"/>
  <c r="B4" i="8"/>
  <c r="C7" i="7"/>
  <c r="D7" i="7"/>
  <c r="E7" i="7"/>
  <c r="B7" i="7"/>
  <c r="E31" i="6"/>
  <c r="E30" i="6"/>
  <c r="E29" i="6"/>
  <c r="E28" i="6"/>
  <c r="E27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0" i="6"/>
  <c r="E9" i="6"/>
  <c r="E8" i="6"/>
  <c r="E7" i="6"/>
  <c r="E6" i="6"/>
  <c r="E5" i="6"/>
  <c r="E4" i="6"/>
  <c r="E2" i="6"/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2" i="3" l="1"/>
  <c r="I32" i="3" s="1"/>
  <c r="E31" i="3"/>
  <c r="I31" i="3" s="1"/>
  <c r="E30" i="3"/>
  <c r="I30" i="3" s="1"/>
  <c r="E29" i="3"/>
  <c r="I29" i="3" s="1"/>
  <c r="E28" i="3"/>
  <c r="I28" i="3" s="1"/>
  <c r="E27" i="3"/>
  <c r="I27" i="3" s="1"/>
  <c r="E26" i="3"/>
  <c r="I26" i="3" s="1"/>
  <c r="E25" i="3"/>
  <c r="I25" i="3" s="1"/>
  <c r="E24" i="3"/>
  <c r="I24" i="3" s="1"/>
  <c r="E23" i="3"/>
  <c r="I23" i="3" s="1"/>
  <c r="E22" i="3"/>
  <c r="I22" i="3" s="1"/>
  <c r="E21" i="3"/>
  <c r="I21" i="3" s="1"/>
  <c r="E20" i="3"/>
  <c r="I20" i="3" s="1"/>
  <c r="E19" i="3"/>
  <c r="I19" i="3" s="1"/>
  <c r="E18" i="3"/>
  <c r="I18" i="3" s="1"/>
  <c r="E17" i="3"/>
  <c r="I17" i="3" s="1"/>
  <c r="E16" i="3"/>
  <c r="I16" i="3" s="1"/>
  <c r="E15" i="3"/>
  <c r="I15" i="3" s="1"/>
  <c r="E14" i="3"/>
  <c r="I14" i="3" s="1"/>
  <c r="E13" i="3"/>
  <c r="I13" i="3" s="1"/>
  <c r="E12" i="3"/>
  <c r="I12" i="3" s="1"/>
  <c r="E11" i="3"/>
  <c r="I11" i="3" s="1"/>
  <c r="E10" i="3"/>
  <c r="I10" i="3" s="1"/>
  <c r="E9" i="3"/>
  <c r="I9" i="3" s="1"/>
  <c r="E8" i="3"/>
  <c r="I8" i="3" s="1"/>
  <c r="E7" i="3"/>
  <c r="I7" i="3" s="1"/>
  <c r="E6" i="3"/>
  <c r="I6" i="3" s="1"/>
  <c r="E5" i="3"/>
  <c r="I5" i="3" s="1"/>
  <c r="E4" i="3"/>
  <c r="I4" i="3" s="1"/>
  <c r="E3" i="3"/>
  <c r="I3" i="3" s="1"/>
  <c r="E2" i="3"/>
  <c r="I2" i="3" s="1"/>
  <c r="K7" i="3" l="1"/>
</calcChain>
</file>

<file path=xl/sharedStrings.xml><?xml version="1.0" encoding="utf-8"?>
<sst xmlns="http://schemas.openxmlformats.org/spreadsheetml/2006/main" count="768" uniqueCount="53">
  <si>
    <t>Online Sales During Buy 1 Get 1 Free Sale</t>
  </si>
  <si>
    <t>Date</t>
  </si>
  <si>
    <t>Quantity</t>
  </si>
  <si>
    <t>Item</t>
  </si>
  <si>
    <t>State</t>
  </si>
  <si>
    <t>Old Bay</t>
  </si>
  <si>
    <t>MD</t>
  </si>
  <si>
    <t>Original Blend</t>
  </si>
  <si>
    <t>OH</t>
  </si>
  <si>
    <t>CA</t>
  </si>
  <si>
    <t>Sea Salt and Caramel</t>
  </si>
  <si>
    <t>MO</t>
  </si>
  <si>
    <t>NJ</t>
  </si>
  <si>
    <t>Truffle</t>
  </si>
  <si>
    <t>VA</t>
  </si>
  <si>
    <t>DC</t>
  </si>
  <si>
    <t>AL</t>
  </si>
  <si>
    <t>MS</t>
  </si>
  <si>
    <t>NC</t>
  </si>
  <si>
    <t>NY</t>
  </si>
  <si>
    <t>ID</t>
  </si>
  <si>
    <t>WV</t>
  </si>
  <si>
    <t>SC</t>
  </si>
  <si>
    <t>Black Truffle</t>
  </si>
  <si>
    <t>Daily Total (# sold)</t>
  </si>
  <si>
    <t>Daily Total ($)</t>
  </si>
  <si>
    <t>Sales Goal Met?</t>
  </si>
  <si>
    <t>Current price per box:</t>
  </si>
  <si>
    <t>Daily sales goal:</t>
  </si>
  <si>
    <t>Average daily sales:</t>
  </si>
  <si>
    <t>Lowest daily sales:</t>
  </si>
  <si>
    <t>Highest daily sales:</t>
  </si>
  <si>
    <t>New price per box:</t>
  </si>
  <si>
    <t>with Price Increase</t>
  </si>
  <si>
    <t>Average sales with price increase</t>
  </si>
  <si>
    <t>Top't Corn Mobile Sales (July)</t>
  </si>
  <si>
    <t>Truck Location</t>
  </si>
  <si>
    <t>Farragut Square</t>
  </si>
  <si>
    <t>GW</t>
  </si>
  <si>
    <t>Georgetown</t>
  </si>
  <si>
    <t>K Street</t>
  </si>
  <si>
    <t>Total</t>
  </si>
  <si>
    <t>Price</t>
  </si>
  <si>
    <t>Interest (annual)</t>
  </si>
  <si>
    <t>Loan term (in months)</t>
  </si>
  <si>
    <t>Monthly payment</t>
  </si>
  <si>
    <t>Total Payments</t>
  </si>
  <si>
    <t>Interest Paid</t>
  </si>
  <si>
    <t>Average sales</t>
  </si>
  <si>
    <t>Buy new truck?</t>
  </si>
  <si>
    <t>Row Labels</t>
  </si>
  <si>
    <t>Grand Total</t>
  </si>
  <si>
    <t>Sum of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</si>
</sst>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70" formatCode="&quot;$&quot;#,##0.00"/>
  </numFmts>
  <fonts count="13" x14ac:knownFonts="1">
    <font>
      <sz val="11"/>
      <color theme="1"/>
      <name val="Corbel"/>
      <family val="2"/>
      <scheme val="minor"/>
    </font>
    <font>
      <b/>
      <sz val="11"/>
      <color theme="1"/>
      <name val="Corbel"/>
      <family val="2"/>
      <scheme val="minor"/>
    </font>
    <font>
      <b/>
      <sz val="11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1"/>
      <color rgb="FF3F3F3F"/>
      <name val="Corbel"/>
      <family val="2"/>
      <scheme val="minor"/>
    </font>
    <font>
      <sz val="18"/>
      <color theme="3"/>
      <name val="Century Schoolbook"/>
      <family val="2"/>
      <scheme val="major"/>
    </font>
    <font>
      <b/>
      <sz val="13"/>
      <color theme="3"/>
      <name val="Corbel"/>
      <family val="2"/>
      <scheme val="minor"/>
    </font>
    <font>
      <b/>
      <sz val="12"/>
      <color theme="1"/>
      <name val="Corbel"/>
      <family val="2"/>
      <scheme val="minor"/>
    </font>
    <font>
      <sz val="18"/>
      <color theme="0"/>
      <name val="Century Schoolbook"/>
      <family val="2"/>
      <scheme val="major"/>
    </font>
    <font>
      <b/>
      <sz val="11"/>
      <color theme="1"/>
      <name val="Corbe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4" borderId="0" applyNumberFormat="0" applyBorder="0" applyAlignment="0" applyProtection="0"/>
    <xf numFmtId="44" fontId="6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3" borderId="1" applyNumberFormat="0" applyAlignment="0" applyProtection="0"/>
    <xf numFmtId="44" fontId="6" fillId="0" borderId="0" applyFont="0" applyFill="0" applyBorder="0" applyAlignment="0" applyProtection="0"/>
    <xf numFmtId="0" fontId="3" fillId="2" borderId="1" applyNumberFormat="0" applyAlignment="0" applyProtection="0"/>
    <xf numFmtId="0" fontId="6" fillId="0" borderId="0"/>
    <xf numFmtId="0" fontId="7" fillId="3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</cellStyleXfs>
  <cellXfs count="38">
    <xf numFmtId="0" fontId="0" fillId="0" borderId="0" xfId="0"/>
    <xf numFmtId="0" fontId="5" fillId="4" borderId="0" xfId="1"/>
    <xf numFmtId="16" fontId="0" fillId="0" borderId="0" xfId="0" applyNumberFormat="1"/>
    <xf numFmtId="164" fontId="0" fillId="0" borderId="0" xfId="2" applyNumberFormat="1" applyFont="1"/>
    <xf numFmtId="0" fontId="6" fillId="0" borderId="0" xfId="8"/>
    <xf numFmtId="0" fontId="1" fillId="0" borderId="0" xfId="8" applyFont="1" applyAlignment="1">
      <alignment horizontal="center"/>
    </xf>
    <xf numFmtId="0" fontId="2" fillId="0" borderId="0" xfId="8" applyFont="1"/>
    <xf numFmtId="14" fontId="6" fillId="0" borderId="0" xfId="8" applyNumberFormat="1"/>
    <xf numFmtId="0" fontId="5" fillId="4" borderId="0" xfId="3"/>
    <xf numFmtId="0" fontId="5" fillId="5" borderId="0" xfId="4"/>
    <xf numFmtId="0" fontId="1" fillId="0" borderId="0" xfId="8" applyFont="1"/>
    <xf numFmtId="6" fontId="6" fillId="0" borderId="0" xfId="8" applyNumberFormat="1"/>
    <xf numFmtId="16" fontId="6" fillId="0" borderId="0" xfId="8" applyNumberFormat="1"/>
    <xf numFmtId="6" fontId="4" fillId="3" borderId="1" xfId="5" applyNumberFormat="1"/>
    <xf numFmtId="164" fontId="0" fillId="0" borderId="0" xfId="6" applyNumberFormat="1" applyFont="1"/>
    <xf numFmtId="164" fontId="7" fillId="3" borderId="2" xfId="9" applyNumberFormat="1"/>
    <xf numFmtId="14" fontId="5" fillId="4" borderId="0" xfId="3" applyNumberFormat="1"/>
    <xf numFmtId="1" fontId="6" fillId="0" borderId="0" xfId="8" applyNumberFormat="1"/>
    <xf numFmtId="0" fontId="1" fillId="0" borderId="0" xfId="8" applyFont="1" applyAlignment="1">
      <alignment horizontal="center"/>
    </xf>
    <xf numFmtId="0" fontId="11" fillId="6" borderId="0" xfId="10" applyFont="1" applyFill="1" applyAlignment="1">
      <alignment horizontal="center"/>
    </xf>
    <xf numFmtId="0" fontId="9" fillId="0" borderId="0" xfId="11" applyBorder="1" applyAlignment="1">
      <alignment horizontal="center"/>
    </xf>
    <xf numFmtId="0" fontId="12" fillId="0" borderId="0" xfId="0" applyFont="1"/>
    <xf numFmtId="0" fontId="10" fillId="0" borderId="4" xfId="12"/>
    <xf numFmtId="164" fontId="10" fillId="0" borderId="4" xfId="12" applyNumberFormat="1"/>
    <xf numFmtId="9" fontId="0" fillId="0" borderId="0" xfId="0" applyNumberFormat="1"/>
    <xf numFmtId="170" fontId="0" fillId="0" borderId="0" xfId="0" applyNumberFormat="1"/>
    <xf numFmtId="8" fontId="0" fillId="0" borderId="0" xfId="0" applyNumberFormat="1"/>
    <xf numFmtId="0" fontId="0" fillId="0" borderId="5" xfId="0" applyBorder="1"/>
    <xf numFmtId="8" fontId="0" fillId="0" borderId="6" xfId="0" applyNumberFormat="1" applyBorder="1"/>
    <xf numFmtId="0" fontId="0" fillId="0" borderId="7" xfId="0" applyBorder="1"/>
    <xf numFmtId="8" fontId="0" fillId="0" borderId="8" xfId="0" applyNumberFormat="1" applyBorder="1"/>
    <xf numFmtId="0" fontId="1" fillId="0" borderId="0" xfId="8" applyFont="1" applyAlignment="1">
      <alignment wrapText="1"/>
    </xf>
    <xf numFmtId="170" fontId="3" fillId="2" borderId="1" xfId="7" applyNumberFormat="1"/>
    <xf numFmtId="0" fontId="6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3">
    <cellStyle name="Accent5" xfId="1" builtinId="45"/>
    <cellStyle name="Accent5#XmI+7ms1RWuOFued+JERcVtRT0mR3V2Bq8rTgE9i4oc=" xfId="3" xr:uid="{00000000-0005-0000-0000-000007000000}"/>
    <cellStyle name="Accent6#rnUroC3PWvxUzyDC0d+thqBw1M2YPmBKN/50O7Q+EmE=" xfId="4" xr:uid="{00000000-0005-0000-0000-000008000000}"/>
    <cellStyle name="Calculation#eiB6J7sUIDEFcmfb67XcgbayhiOUIqB4+bGLr5kJ01IudX2tA2ebMw==" xfId="5" xr:uid="{00000000-0005-0000-0000-000009000000}"/>
    <cellStyle name="Currency" xfId="2" builtinId="4"/>
    <cellStyle name="Currency#TnBmtWgHPaLwaR7H/BXAlTInUgLGIxujyO0THxi3e9c=" xfId="6" xr:uid="{00000000-0005-0000-0000-00000A000000}"/>
    <cellStyle name="Heading 2" xfId="11" builtinId="17"/>
    <cellStyle name="Input#DFrheDFHHA7IRZ2R27foCz5yLcFZNBWLLRHAZR4RRiU=" xfId="7" xr:uid="{00000000-0005-0000-0000-00000B000000}"/>
    <cellStyle name="Normal" xfId="0" builtinId="0"/>
    <cellStyle name="Normal#NusYdTU/JEQXnumjOVg4ln4199FTzpbaqanpkkDSf0Y=" xfId="8" xr:uid="{00000000-0005-0000-0000-00000C000000}"/>
    <cellStyle name="Output#fNZuu2Lnd48Ws4INnLjZ6L8+EnEr3z7abEU3bA8rdew=" xfId="9" xr:uid="{00000000-0005-0000-0000-00000D000000}"/>
    <cellStyle name="Title" xfId="10" builtinId="15"/>
    <cellStyle name="Total" xfId="12" builtinId="2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rbel"/>
        <family val="2"/>
        <scheme val="minor"/>
      </font>
    </dxf>
    <dxf>
      <numFmt numFmtId="19" formatCode="m/d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MobileSales!$A$4</c:f>
              <c:strCache>
                <c:ptCount val="1"/>
                <c:pt idx="0">
                  <c:v>Old Bay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MobileSales!$B$3:$E$3</c:f>
              <c:strCache>
                <c:ptCount val="4"/>
                <c:pt idx="0">
                  <c:v>Farragut Square</c:v>
                </c:pt>
                <c:pt idx="1">
                  <c:v>GW</c:v>
                </c:pt>
                <c:pt idx="2">
                  <c:v>Georgetown</c:v>
                </c:pt>
                <c:pt idx="3">
                  <c:v>K Street</c:v>
                </c:pt>
              </c:strCache>
            </c:strRef>
          </c:cat>
          <c:val>
            <c:numRef>
              <c:f>MobileSales!$B$4:$E$4</c:f>
              <c:numCache>
                <c:formatCode>_("$"* #,##0_);_("$"* \(#,##0\);_("$"* "-"??_);_(@_)</c:formatCode>
                <c:ptCount val="4"/>
                <c:pt idx="0">
                  <c:v>2500</c:v>
                </c:pt>
                <c:pt idx="1">
                  <c:v>800</c:v>
                </c:pt>
                <c:pt idx="2">
                  <c:v>600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7-7E4D-ACF7-22BE0FB01D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 Sales by Popcorn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MobileSales!$B$3</c:f>
              <c:strCache>
                <c:ptCount val="1"/>
                <c:pt idx="0">
                  <c:v>Farragut Square</c:v>
                </c:pt>
              </c:strCache>
            </c:strRef>
          </c:tx>
          <c:spPr>
            <a:solidFill>
              <a:schemeClr val="accent1">
                <a:tint val="67000"/>
                <a:satMod val="10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MobileSales!$A$4:$A$6</c:f>
              <c:strCache>
                <c:ptCount val="3"/>
                <c:pt idx="0">
                  <c:v>Old Bay</c:v>
                </c:pt>
                <c:pt idx="1">
                  <c:v>Truffle</c:v>
                </c:pt>
                <c:pt idx="2">
                  <c:v>Sea Salt and Caramel</c:v>
                </c:pt>
              </c:strCache>
            </c:strRef>
          </c:cat>
          <c:val>
            <c:numRef>
              <c:f>MobileSales!$B$4:$B$6</c:f>
              <c:numCache>
                <c:formatCode>_("$"* #,##0_);_("$"* \(#,##0\);_("$"* "-"??_);_(@_)</c:formatCode>
                <c:ptCount val="3"/>
                <c:pt idx="0">
                  <c:v>2500</c:v>
                </c:pt>
                <c:pt idx="1">
                  <c:v>3200</c:v>
                </c:pt>
                <c:pt idx="2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3-884E-9F0C-6960F010F3D4}"/>
            </c:ext>
          </c:extLst>
        </c:ser>
        <c:ser>
          <c:idx val="1"/>
          <c:order val="1"/>
          <c:tx>
            <c:strRef>
              <c:f>MobileSales!$C$3</c:f>
              <c:strCache>
                <c:ptCount val="1"/>
                <c:pt idx="0">
                  <c:v>GW</c:v>
                </c:pt>
              </c:strCache>
            </c:strRef>
          </c:tx>
          <c:spPr>
            <a:solidFill>
              <a:schemeClr val="accent2">
                <a:tint val="67000"/>
                <a:satMod val="105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MobileSales!$A$4:$A$6</c:f>
              <c:strCache>
                <c:ptCount val="3"/>
                <c:pt idx="0">
                  <c:v>Old Bay</c:v>
                </c:pt>
                <c:pt idx="1">
                  <c:v>Truffle</c:v>
                </c:pt>
                <c:pt idx="2">
                  <c:v>Sea Salt and Caramel</c:v>
                </c:pt>
              </c:strCache>
            </c:strRef>
          </c:cat>
          <c:val>
            <c:numRef>
              <c:f>MobileSales!$C$4:$C$6</c:f>
              <c:numCache>
                <c:formatCode>_("$"* #,##0_);_("$"* \(#,##0\);_("$"* "-"??_);_(@_)</c:formatCode>
                <c:ptCount val="3"/>
                <c:pt idx="0">
                  <c:v>800</c:v>
                </c:pt>
                <c:pt idx="1">
                  <c:v>600</c:v>
                </c:pt>
                <c:pt idx="2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884E-9F0C-6960F010F3D4}"/>
            </c:ext>
          </c:extLst>
        </c:ser>
        <c:ser>
          <c:idx val="2"/>
          <c:order val="2"/>
          <c:tx>
            <c:strRef>
              <c:f>MobileSales!$D$3</c:f>
              <c:strCache>
                <c:ptCount val="1"/>
                <c:pt idx="0">
                  <c:v>Georgetown</c:v>
                </c:pt>
              </c:strCache>
            </c:strRef>
          </c:tx>
          <c:spPr>
            <a:solidFill>
              <a:schemeClr val="accent3">
                <a:tint val="67000"/>
                <a:satMod val="105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MobileSales!$A$4:$A$6</c:f>
              <c:strCache>
                <c:ptCount val="3"/>
                <c:pt idx="0">
                  <c:v>Old Bay</c:v>
                </c:pt>
                <c:pt idx="1">
                  <c:v>Truffle</c:v>
                </c:pt>
                <c:pt idx="2">
                  <c:v>Sea Salt and Caramel</c:v>
                </c:pt>
              </c:strCache>
            </c:strRef>
          </c:cat>
          <c:val>
            <c:numRef>
              <c:f>MobileSales!$D$4:$D$6</c:f>
              <c:numCache>
                <c:formatCode>_("$"* #,##0_);_("$"* \(#,##0\);_("$"* "-"??_);_(@_)</c:formatCode>
                <c:ptCount val="3"/>
                <c:pt idx="0">
                  <c:v>600</c:v>
                </c:pt>
                <c:pt idx="1">
                  <c:v>1200</c:v>
                </c:pt>
                <c:pt idx="2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3-884E-9F0C-6960F010F3D4}"/>
            </c:ext>
          </c:extLst>
        </c:ser>
        <c:ser>
          <c:idx val="3"/>
          <c:order val="3"/>
          <c:tx>
            <c:strRef>
              <c:f>MobileSales!$E$3</c:f>
              <c:strCache>
                <c:ptCount val="1"/>
                <c:pt idx="0">
                  <c:v>K Street</c:v>
                </c:pt>
              </c:strCache>
            </c:strRef>
          </c:tx>
          <c:spPr>
            <a:solidFill>
              <a:schemeClr val="accent4">
                <a:tint val="67000"/>
                <a:satMod val="105000"/>
              </a:schemeClr>
            </a:soli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MobileSales!$A$4:$A$6</c:f>
              <c:strCache>
                <c:ptCount val="3"/>
                <c:pt idx="0">
                  <c:v>Old Bay</c:v>
                </c:pt>
                <c:pt idx="1">
                  <c:v>Truffle</c:v>
                </c:pt>
                <c:pt idx="2">
                  <c:v>Sea Salt and Caramel</c:v>
                </c:pt>
              </c:strCache>
            </c:strRef>
          </c:cat>
          <c:val>
            <c:numRef>
              <c:f>MobileSales!$E$4:$E$6</c:f>
              <c:numCache>
                <c:formatCode>_("$"* #,##0_);_("$"* \(#,##0\);_("$"* "-"??_);_(@_)</c:formatCode>
                <c:ptCount val="3"/>
                <c:pt idx="0">
                  <c:v>900</c:v>
                </c:pt>
                <c:pt idx="1">
                  <c:v>1500</c:v>
                </c:pt>
                <c:pt idx="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73-884E-9F0C-6960F010F3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1577567"/>
        <c:axId val="252804943"/>
      </c:barChart>
      <c:catAx>
        <c:axId val="22157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804943"/>
        <c:crosses val="autoZero"/>
        <c:auto val="1"/>
        <c:lblAlgn val="ctr"/>
        <c:lblOffset val="100"/>
        <c:noMultiLvlLbl val="0"/>
      </c:catAx>
      <c:valAx>
        <c:axId val="25280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57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OldTownStore!$E$1</c:f>
              <c:strCache>
                <c:ptCount val="1"/>
                <c:pt idx="0">
                  <c:v>Daily Total (# sold)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OldTownStore!$A$2:$A$32</c:f>
              <c:numCache>
                <c:formatCode>d\-mmm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OldTownStore!$E$2:$E$32</c:f>
              <c:numCache>
                <c:formatCode>General</c:formatCode>
                <c:ptCount val="31"/>
                <c:pt idx="0">
                  <c:v>299</c:v>
                </c:pt>
                <c:pt idx="1">
                  <c:v>375</c:v>
                </c:pt>
                <c:pt idx="2">
                  <c:v>135</c:v>
                </c:pt>
                <c:pt idx="3">
                  <c:v>199</c:v>
                </c:pt>
                <c:pt idx="4">
                  <c:v>321</c:v>
                </c:pt>
                <c:pt idx="5">
                  <c:v>295</c:v>
                </c:pt>
                <c:pt idx="6">
                  <c:v>132</c:v>
                </c:pt>
                <c:pt idx="7">
                  <c:v>177</c:v>
                </c:pt>
                <c:pt idx="8">
                  <c:v>97</c:v>
                </c:pt>
                <c:pt idx="9">
                  <c:v>275</c:v>
                </c:pt>
                <c:pt idx="10">
                  <c:v>256</c:v>
                </c:pt>
                <c:pt idx="11">
                  <c:v>196</c:v>
                </c:pt>
                <c:pt idx="12">
                  <c:v>267</c:v>
                </c:pt>
                <c:pt idx="13">
                  <c:v>267</c:v>
                </c:pt>
                <c:pt idx="14">
                  <c:v>98</c:v>
                </c:pt>
                <c:pt idx="15">
                  <c:v>314</c:v>
                </c:pt>
                <c:pt idx="16">
                  <c:v>110</c:v>
                </c:pt>
                <c:pt idx="17">
                  <c:v>287</c:v>
                </c:pt>
                <c:pt idx="18">
                  <c:v>213</c:v>
                </c:pt>
                <c:pt idx="19">
                  <c:v>241</c:v>
                </c:pt>
                <c:pt idx="20">
                  <c:v>306</c:v>
                </c:pt>
                <c:pt idx="21">
                  <c:v>226</c:v>
                </c:pt>
                <c:pt idx="22">
                  <c:v>266</c:v>
                </c:pt>
                <c:pt idx="23">
                  <c:v>239</c:v>
                </c:pt>
                <c:pt idx="24">
                  <c:v>251</c:v>
                </c:pt>
                <c:pt idx="25">
                  <c:v>223</c:v>
                </c:pt>
                <c:pt idx="26">
                  <c:v>215</c:v>
                </c:pt>
                <c:pt idx="27">
                  <c:v>154</c:v>
                </c:pt>
                <c:pt idx="28">
                  <c:v>269</c:v>
                </c:pt>
                <c:pt idx="29">
                  <c:v>275</c:v>
                </c:pt>
                <c:pt idx="30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1-CC48-8340-59908DB6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29944"/>
        <c:axId val="2764253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OldTownStore!$B$1</c15:sqref>
                        </c15:formulaRef>
                      </c:ext>
                    </c:extLst>
                    <c:strCache>
                      <c:ptCount val="1"/>
                      <c:pt idx="0">
                        <c:v>Old Bay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OldTownStore!$A$2:$A$32</c15:sqref>
                        </c15:formulaRef>
                      </c:ext>
                    </c:extLst>
                    <c:numCache>
                      <c:formatCode>d\-mmm</c:formatCode>
                      <c:ptCount val="31"/>
                      <c:pt idx="0">
                        <c:v>43678</c:v>
                      </c:pt>
                      <c:pt idx="1">
                        <c:v>43679</c:v>
                      </c:pt>
                      <c:pt idx="2">
                        <c:v>43680</c:v>
                      </c:pt>
                      <c:pt idx="3">
                        <c:v>43681</c:v>
                      </c:pt>
                      <c:pt idx="4">
                        <c:v>43682</c:v>
                      </c:pt>
                      <c:pt idx="5">
                        <c:v>43683</c:v>
                      </c:pt>
                      <c:pt idx="6">
                        <c:v>43684</c:v>
                      </c:pt>
                      <c:pt idx="7">
                        <c:v>43685</c:v>
                      </c:pt>
                      <c:pt idx="8">
                        <c:v>43686</c:v>
                      </c:pt>
                      <c:pt idx="9">
                        <c:v>43687</c:v>
                      </c:pt>
                      <c:pt idx="10">
                        <c:v>43688</c:v>
                      </c:pt>
                      <c:pt idx="11">
                        <c:v>43689</c:v>
                      </c:pt>
                      <c:pt idx="12">
                        <c:v>43690</c:v>
                      </c:pt>
                      <c:pt idx="13">
                        <c:v>43691</c:v>
                      </c:pt>
                      <c:pt idx="14">
                        <c:v>43692</c:v>
                      </c:pt>
                      <c:pt idx="15">
                        <c:v>43693</c:v>
                      </c:pt>
                      <c:pt idx="16">
                        <c:v>43694</c:v>
                      </c:pt>
                      <c:pt idx="17">
                        <c:v>43695</c:v>
                      </c:pt>
                      <c:pt idx="18">
                        <c:v>43696</c:v>
                      </c:pt>
                      <c:pt idx="19">
                        <c:v>43697</c:v>
                      </c:pt>
                      <c:pt idx="20">
                        <c:v>43698</c:v>
                      </c:pt>
                      <c:pt idx="21">
                        <c:v>43699</c:v>
                      </c:pt>
                      <c:pt idx="22">
                        <c:v>43700</c:v>
                      </c:pt>
                      <c:pt idx="23">
                        <c:v>43701</c:v>
                      </c:pt>
                      <c:pt idx="24">
                        <c:v>43702</c:v>
                      </c:pt>
                      <c:pt idx="25">
                        <c:v>43703</c:v>
                      </c:pt>
                      <c:pt idx="26">
                        <c:v>43704</c:v>
                      </c:pt>
                      <c:pt idx="27">
                        <c:v>43705</c:v>
                      </c:pt>
                      <c:pt idx="28">
                        <c:v>43706</c:v>
                      </c:pt>
                      <c:pt idx="29">
                        <c:v>43707</c:v>
                      </c:pt>
                      <c:pt idx="30">
                        <c:v>43708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OldTownStore!$B$2:$B$32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140</c:v>
                      </c:pt>
                      <c:pt idx="1">
                        <c:v>141</c:v>
                      </c:pt>
                      <c:pt idx="2">
                        <c:v>32</c:v>
                      </c:pt>
                      <c:pt idx="3">
                        <c:v>130</c:v>
                      </c:pt>
                      <c:pt idx="4">
                        <c:v>104</c:v>
                      </c:pt>
                      <c:pt idx="5">
                        <c:v>43</c:v>
                      </c:pt>
                      <c:pt idx="6">
                        <c:v>61</c:v>
                      </c:pt>
                      <c:pt idx="7">
                        <c:v>16</c:v>
                      </c:pt>
                      <c:pt idx="8">
                        <c:v>8</c:v>
                      </c:pt>
                      <c:pt idx="9">
                        <c:v>145</c:v>
                      </c:pt>
                      <c:pt idx="10">
                        <c:v>94</c:v>
                      </c:pt>
                      <c:pt idx="11">
                        <c:v>50</c:v>
                      </c:pt>
                      <c:pt idx="12">
                        <c:v>92</c:v>
                      </c:pt>
                      <c:pt idx="13">
                        <c:v>64</c:v>
                      </c:pt>
                      <c:pt idx="14">
                        <c:v>40</c:v>
                      </c:pt>
                      <c:pt idx="15">
                        <c:v>136</c:v>
                      </c:pt>
                      <c:pt idx="16">
                        <c:v>21</c:v>
                      </c:pt>
                      <c:pt idx="17">
                        <c:v>32</c:v>
                      </c:pt>
                      <c:pt idx="18">
                        <c:v>57</c:v>
                      </c:pt>
                      <c:pt idx="19">
                        <c:v>36</c:v>
                      </c:pt>
                      <c:pt idx="20">
                        <c:v>122</c:v>
                      </c:pt>
                      <c:pt idx="21">
                        <c:v>53</c:v>
                      </c:pt>
                      <c:pt idx="22">
                        <c:v>96</c:v>
                      </c:pt>
                      <c:pt idx="23">
                        <c:v>96</c:v>
                      </c:pt>
                      <c:pt idx="24">
                        <c:v>118</c:v>
                      </c:pt>
                      <c:pt idx="25">
                        <c:v>115</c:v>
                      </c:pt>
                      <c:pt idx="26">
                        <c:v>29</c:v>
                      </c:pt>
                      <c:pt idx="27">
                        <c:v>20</c:v>
                      </c:pt>
                      <c:pt idx="28">
                        <c:v>66</c:v>
                      </c:pt>
                      <c:pt idx="29">
                        <c:v>73</c:v>
                      </c:pt>
                      <c:pt idx="30">
                        <c:v>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A71-CC48-8340-59908DB694E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OldTownStore!$C$1</c15:sqref>
                        </c15:formulaRef>
                      </c:ext>
                    </c:extLst>
                    <c:strCache>
                      <c:ptCount val="1"/>
                      <c:pt idx="0">
                        <c:v>Black Truffle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OldTownStore!$A$2:$A$32</c15:sqref>
                        </c15:formulaRef>
                      </c:ext>
                    </c:extLst>
                    <c:numCache>
                      <c:formatCode>d\-mmm</c:formatCode>
                      <c:ptCount val="31"/>
                      <c:pt idx="0">
                        <c:v>43678</c:v>
                      </c:pt>
                      <c:pt idx="1">
                        <c:v>43679</c:v>
                      </c:pt>
                      <c:pt idx="2">
                        <c:v>43680</c:v>
                      </c:pt>
                      <c:pt idx="3">
                        <c:v>43681</c:v>
                      </c:pt>
                      <c:pt idx="4">
                        <c:v>43682</c:v>
                      </c:pt>
                      <c:pt idx="5">
                        <c:v>43683</c:v>
                      </c:pt>
                      <c:pt idx="6">
                        <c:v>43684</c:v>
                      </c:pt>
                      <c:pt idx="7">
                        <c:v>43685</c:v>
                      </c:pt>
                      <c:pt idx="8">
                        <c:v>43686</c:v>
                      </c:pt>
                      <c:pt idx="9">
                        <c:v>43687</c:v>
                      </c:pt>
                      <c:pt idx="10">
                        <c:v>43688</c:v>
                      </c:pt>
                      <c:pt idx="11">
                        <c:v>43689</c:v>
                      </c:pt>
                      <c:pt idx="12">
                        <c:v>43690</c:v>
                      </c:pt>
                      <c:pt idx="13">
                        <c:v>43691</c:v>
                      </c:pt>
                      <c:pt idx="14">
                        <c:v>43692</c:v>
                      </c:pt>
                      <c:pt idx="15">
                        <c:v>43693</c:v>
                      </c:pt>
                      <c:pt idx="16">
                        <c:v>43694</c:v>
                      </c:pt>
                      <c:pt idx="17">
                        <c:v>43695</c:v>
                      </c:pt>
                      <c:pt idx="18">
                        <c:v>43696</c:v>
                      </c:pt>
                      <c:pt idx="19">
                        <c:v>43697</c:v>
                      </c:pt>
                      <c:pt idx="20">
                        <c:v>43698</c:v>
                      </c:pt>
                      <c:pt idx="21">
                        <c:v>43699</c:v>
                      </c:pt>
                      <c:pt idx="22">
                        <c:v>43700</c:v>
                      </c:pt>
                      <c:pt idx="23">
                        <c:v>43701</c:v>
                      </c:pt>
                      <c:pt idx="24">
                        <c:v>43702</c:v>
                      </c:pt>
                      <c:pt idx="25">
                        <c:v>43703</c:v>
                      </c:pt>
                      <c:pt idx="26">
                        <c:v>43704</c:v>
                      </c:pt>
                      <c:pt idx="27">
                        <c:v>43705</c:v>
                      </c:pt>
                      <c:pt idx="28">
                        <c:v>43706</c:v>
                      </c:pt>
                      <c:pt idx="29">
                        <c:v>43707</c:v>
                      </c:pt>
                      <c:pt idx="30">
                        <c:v>43708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OldTownStore!$C$2:$C$32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49</c:v>
                      </c:pt>
                      <c:pt idx="1">
                        <c:v>100</c:v>
                      </c:pt>
                      <c:pt idx="2">
                        <c:v>68</c:v>
                      </c:pt>
                      <c:pt idx="3">
                        <c:v>35</c:v>
                      </c:pt>
                      <c:pt idx="4">
                        <c:v>124</c:v>
                      </c:pt>
                      <c:pt idx="5">
                        <c:v>135</c:v>
                      </c:pt>
                      <c:pt idx="6">
                        <c:v>9</c:v>
                      </c:pt>
                      <c:pt idx="7">
                        <c:v>68</c:v>
                      </c:pt>
                      <c:pt idx="8">
                        <c:v>70</c:v>
                      </c:pt>
                      <c:pt idx="9">
                        <c:v>9</c:v>
                      </c:pt>
                      <c:pt idx="10">
                        <c:v>14</c:v>
                      </c:pt>
                      <c:pt idx="11">
                        <c:v>59</c:v>
                      </c:pt>
                      <c:pt idx="12">
                        <c:v>110</c:v>
                      </c:pt>
                      <c:pt idx="13">
                        <c:v>140</c:v>
                      </c:pt>
                      <c:pt idx="14">
                        <c:v>46</c:v>
                      </c:pt>
                      <c:pt idx="15">
                        <c:v>50</c:v>
                      </c:pt>
                      <c:pt idx="16">
                        <c:v>34</c:v>
                      </c:pt>
                      <c:pt idx="17">
                        <c:v>122</c:v>
                      </c:pt>
                      <c:pt idx="18">
                        <c:v>144</c:v>
                      </c:pt>
                      <c:pt idx="19">
                        <c:v>98</c:v>
                      </c:pt>
                      <c:pt idx="20">
                        <c:v>140</c:v>
                      </c:pt>
                      <c:pt idx="21">
                        <c:v>76</c:v>
                      </c:pt>
                      <c:pt idx="22">
                        <c:v>122</c:v>
                      </c:pt>
                      <c:pt idx="23">
                        <c:v>100</c:v>
                      </c:pt>
                      <c:pt idx="24">
                        <c:v>106</c:v>
                      </c:pt>
                      <c:pt idx="25">
                        <c:v>61</c:v>
                      </c:pt>
                      <c:pt idx="26">
                        <c:v>53</c:v>
                      </c:pt>
                      <c:pt idx="27">
                        <c:v>124</c:v>
                      </c:pt>
                      <c:pt idx="28">
                        <c:v>73</c:v>
                      </c:pt>
                      <c:pt idx="29">
                        <c:v>78</c:v>
                      </c:pt>
                      <c:pt idx="30">
                        <c:v>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A71-CC48-8340-59908DB694E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OldTownStore!$D$1</c15:sqref>
                        </c15:formulaRef>
                      </c:ext>
                    </c:extLst>
                    <c:strCache>
                      <c:ptCount val="1"/>
                      <c:pt idx="0">
                        <c:v>Sea Salt and Caramel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OldTownStore!$A$2:$A$32</c15:sqref>
                        </c15:formulaRef>
                      </c:ext>
                    </c:extLst>
                    <c:numCache>
                      <c:formatCode>d\-mmm</c:formatCode>
                      <c:ptCount val="31"/>
                      <c:pt idx="0">
                        <c:v>43678</c:v>
                      </c:pt>
                      <c:pt idx="1">
                        <c:v>43679</c:v>
                      </c:pt>
                      <c:pt idx="2">
                        <c:v>43680</c:v>
                      </c:pt>
                      <c:pt idx="3">
                        <c:v>43681</c:v>
                      </c:pt>
                      <c:pt idx="4">
                        <c:v>43682</c:v>
                      </c:pt>
                      <c:pt idx="5">
                        <c:v>43683</c:v>
                      </c:pt>
                      <c:pt idx="6">
                        <c:v>43684</c:v>
                      </c:pt>
                      <c:pt idx="7">
                        <c:v>43685</c:v>
                      </c:pt>
                      <c:pt idx="8">
                        <c:v>43686</c:v>
                      </c:pt>
                      <c:pt idx="9">
                        <c:v>43687</c:v>
                      </c:pt>
                      <c:pt idx="10">
                        <c:v>43688</c:v>
                      </c:pt>
                      <c:pt idx="11">
                        <c:v>43689</c:v>
                      </c:pt>
                      <c:pt idx="12">
                        <c:v>43690</c:v>
                      </c:pt>
                      <c:pt idx="13">
                        <c:v>43691</c:v>
                      </c:pt>
                      <c:pt idx="14">
                        <c:v>43692</c:v>
                      </c:pt>
                      <c:pt idx="15">
                        <c:v>43693</c:v>
                      </c:pt>
                      <c:pt idx="16">
                        <c:v>43694</c:v>
                      </c:pt>
                      <c:pt idx="17">
                        <c:v>43695</c:v>
                      </c:pt>
                      <c:pt idx="18">
                        <c:v>43696</c:v>
                      </c:pt>
                      <c:pt idx="19">
                        <c:v>43697</c:v>
                      </c:pt>
                      <c:pt idx="20">
                        <c:v>43698</c:v>
                      </c:pt>
                      <c:pt idx="21">
                        <c:v>43699</c:v>
                      </c:pt>
                      <c:pt idx="22">
                        <c:v>43700</c:v>
                      </c:pt>
                      <c:pt idx="23">
                        <c:v>43701</c:v>
                      </c:pt>
                      <c:pt idx="24">
                        <c:v>43702</c:v>
                      </c:pt>
                      <c:pt idx="25">
                        <c:v>43703</c:v>
                      </c:pt>
                      <c:pt idx="26">
                        <c:v>43704</c:v>
                      </c:pt>
                      <c:pt idx="27">
                        <c:v>43705</c:v>
                      </c:pt>
                      <c:pt idx="28">
                        <c:v>43706</c:v>
                      </c:pt>
                      <c:pt idx="29">
                        <c:v>43707</c:v>
                      </c:pt>
                      <c:pt idx="30">
                        <c:v>43708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OldTownStore!$D$2:$D$32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110</c:v>
                      </c:pt>
                      <c:pt idx="1">
                        <c:v>133</c:v>
                      </c:pt>
                      <c:pt idx="2">
                        <c:v>35</c:v>
                      </c:pt>
                      <c:pt idx="3">
                        <c:v>34</c:v>
                      </c:pt>
                      <c:pt idx="4">
                        <c:v>93</c:v>
                      </c:pt>
                      <c:pt idx="5">
                        <c:v>117</c:v>
                      </c:pt>
                      <c:pt idx="6">
                        <c:v>62</c:v>
                      </c:pt>
                      <c:pt idx="7">
                        <c:v>93</c:v>
                      </c:pt>
                      <c:pt idx="8">
                        <c:v>19</c:v>
                      </c:pt>
                      <c:pt idx="9">
                        <c:v>114</c:v>
                      </c:pt>
                      <c:pt idx="10">
                        <c:v>148</c:v>
                      </c:pt>
                      <c:pt idx="11">
                        <c:v>87</c:v>
                      </c:pt>
                      <c:pt idx="12">
                        <c:v>65</c:v>
                      </c:pt>
                      <c:pt idx="13">
                        <c:v>63</c:v>
                      </c:pt>
                      <c:pt idx="14">
                        <c:v>12</c:v>
                      </c:pt>
                      <c:pt idx="15">
                        <c:v>128</c:v>
                      </c:pt>
                      <c:pt idx="16">
                        <c:v>55</c:v>
                      </c:pt>
                      <c:pt idx="17">
                        <c:v>133</c:v>
                      </c:pt>
                      <c:pt idx="18">
                        <c:v>12</c:v>
                      </c:pt>
                      <c:pt idx="19">
                        <c:v>107</c:v>
                      </c:pt>
                      <c:pt idx="20">
                        <c:v>44</c:v>
                      </c:pt>
                      <c:pt idx="21">
                        <c:v>97</c:v>
                      </c:pt>
                      <c:pt idx="22">
                        <c:v>48</c:v>
                      </c:pt>
                      <c:pt idx="23">
                        <c:v>43</c:v>
                      </c:pt>
                      <c:pt idx="24">
                        <c:v>30</c:v>
                      </c:pt>
                      <c:pt idx="25">
                        <c:v>47</c:v>
                      </c:pt>
                      <c:pt idx="26">
                        <c:v>133</c:v>
                      </c:pt>
                      <c:pt idx="27">
                        <c:v>10</c:v>
                      </c:pt>
                      <c:pt idx="28">
                        <c:v>130</c:v>
                      </c:pt>
                      <c:pt idx="29">
                        <c:v>124</c:v>
                      </c:pt>
                      <c:pt idx="30">
                        <c:v>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A71-CC48-8340-59908DB694EE}"/>
                  </c:ext>
                </c:extLst>
              </c15:ser>
            </c15:filteredLineSeries>
          </c:ext>
        </c:extLst>
      </c:lineChart>
      <c:dateAx>
        <c:axId val="2764299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425352"/>
        <c:crosses val="autoZero"/>
        <c:auto val="1"/>
        <c:lblOffset val="100"/>
        <c:baseTimeUnit val="days"/>
      </c:dateAx>
      <c:valAx>
        <c:axId val="27642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42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[Nikole.Tobin-EX2019-Capstone-Level3-4.xlsx]PivotTable!PivotTable1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PivotTable!$B$3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cat>
            <c:strRef>
              <c:f>PivotTable!$A$4:$A$8</c:f>
              <c:strCache>
                <c:ptCount val="4"/>
                <c:pt idx="0">
                  <c:v>Old Bay</c:v>
                </c:pt>
                <c:pt idx="1">
                  <c:v>Original Blend</c:v>
                </c:pt>
                <c:pt idx="2">
                  <c:v>Sea Salt and Caramel</c:v>
                </c:pt>
                <c:pt idx="3">
                  <c:v>Truffle</c:v>
                </c:pt>
              </c:strCache>
            </c:strRef>
          </c:cat>
          <c:val>
            <c:numRef>
              <c:f>PivotTable!$B$4:$B$8</c:f>
              <c:numCache>
                <c:formatCode>General</c:formatCode>
                <c:ptCount val="4"/>
                <c:pt idx="0">
                  <c:v>604</c:v>
                </c:pt>
                <c:pt idx="1">
                  <c:v>758</c:v>
                </c:pt>
                <c:pt idx="2">
                  <c:v>619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7-F946-84C5-9858813EA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12700</xdr:rowOff>
    </xdr:from>
    <xdr:to>
      <xdr:col>5</xdr:col>
      <xdr:colOff>63500</xdr:colOff>
      <xdr:row>22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7B2ED-6CC1-FDC1-E432-EEDE1BB2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527050</xdr:colOff>
      <xdr:row>8</xdr:row>
      <xdr:rowOff>12700</xdr:rowOff>
    </xdr:from>
    <xdr:to>
      <xdr:col>11</xdr:col>
      <xdr:colOff>146050</xdr:colOff>
      <xdr:row>22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9BB363-15A6-5EF5-9203-347A6413A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</xdr:row>
      <xdr:rowOff>3810</xdr:rowOff>
    </xdr:from>
    <xdr:to>
      <xdr:col>10</xdr:col>
      <xdr:colOff>533400</xdr:colOff>
      <xdr:row>16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26E3FC-68DC-8E43-8041-1585D4688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</xdr:row>
      <xdr:rowOff>12700</xdr:rowOff>
    </xdr:from>
    <xdr:to>
      <xdr:col>8</xdr:col>
      <xdr:colOff>457200</xdr:colOff>
      <xdr:row>16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D40E1E-5121-152A-7A65-DB14F55CD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ikoleback/Downloads/OldTownSales.xlsx" TargetMode="External"/><Relationship Id="rId1" Type="http://schemas.openxmlformats.org/officeDocument/2006/relationships/externalLinkPath" Target="OldTown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TownStore"/>
    </sheetNames>
    <sheetDataSet>
      <sheetData sheetId="0">
        <row r="1">
          <cell r="B1" t="str">
            <v>Old Bay</v>
          </cell>
          <cell r="C1" t="str">
            <v>Black Truffle</v>
          </cell>
          <cell r="D1" t="str">
            <v>Sea Salt and Caramel</v>
          </cell>
          <cell r="E1" t="str">
            <v>Daily Total (# sold)</v>
          </cell>
        </row>
        <row r="2">
          <cell r="A2">
            <v>43678</v>
          </cell>
          <cell r="B2">
            <v>140</v>
          </cell>
          <cell r="C2">
            <v>49</v>
          </cell>
          <cell r="D2">
            <v>110</v>
          </cell>
          <cell r="E2">
            <v>299</v>
          </cell>
        </row>
        <row r="3">
          <cell r="A3">
            <v>43679</v>
          </cell>
          <cell r="B3">
            <v>141</v>
          </cell>
          <cell r="C3">
            <v>100</v>
          </cell>
          <cell r="D3">
            <v>133</v>
          </cell>
          <cell r="E3">
            <v>375</v>
          </cell>
        </row>
        <row r="4">
          <cell r="A4">
            <v>43680</v>
          </cell>
          <cell r="B4">
            <v>32</v>
          </cell>
          <cell r="C4">
            <v>68</v>
          </cell>
          <cell r="D4">
            <v>35</v>
          </cell>
          <cell r="E4">
            <v>135</v>
          </cell>
        </row>
        <row r="5">
          <cell r="A5">
            <v>43681</v>
          </cell>
          <cell r="B5">
            <v>130</v>
          </cell>
          <cell r="C5">
            <v>35</v>
          </cell>
          <cell r="D5">
            <v>34</v>
          </cell>
          <cell r="E5">
            <v>199</v>
          </cell>
        </row>
        <row r="6">
          <cell r="A6">
            <v>43682</v>
          </cell>
          <cell r="B6">
            <v>104</v>
          </cell>
          <cell r="C6">
            <v>124</v>
          </cell>
          <cell r="D6">
            <v>93</v>
          </cell>
          <cell r="E6">
            <v>321</v>
          </cell>
        </row>
        <row r="7">
          <cell r="A7">
            <v>43683</v>
          </cell>
          <cell r="B7">
            <v>43</v>
          </cell>
          <cell r="C7">
            <v>135</v>
          </cell>
          <cell r="D7">
            <v>117</v>
          </cell>
          <cell r="E7">
            <v>295</v>
          </cell>
        </row>
        <row r="8">
          <cell r="A8">
            <v>43684</v>
          </cell>
          <cell r="B8">
            <v>61</v>
          </cell>
          <cell r="C8">
            <v>9</v>
          </cell>
          <cell r="D8">
            <v>62</v>
          </cell>
          <cell r="E8">
            <v>132</v>
          </cell>
        </row>
        <row r="9">
          <cell r="A9">
            <v>43685</v>
          </cell>
          <cell r="B9">
            <v>16</v>
          </cell>
          <cell r="C9">
            <v>68</v>
          </cell>
          <cell r="D9">
            <v>93</v>
          </cell>
          <cell r="E9">
            <v>177</v>
          </cell>
        </row>
        <row r="10">
          <cell r="A10">
            <v>43686</v>
          </cell>
          <cell r="B10">
            <v>8</v>
          </cell>
          <cell r="C10">
            <v>70</v>
          </cell>
          <cell r="D10">
            <v>19</v>
          </cell>
          <cell r="E10">
            <v>97</v>
          </cell>
        </row>
        <row r="11">
          <cell r="A11">
            <v>43687</v>
          </cell>
          <cell r="B11">
            <v>145</v>
          </cell>
          <cell r="C11">
            <v>9</v>
          </cell>
          <cell r="D11">
            <v>114</v>
          </cell>
          <cell r="E11">
            <v>275</v>
          </cell>
        </row>
        <row r="12">
          <cell r="A12">
            <v>43688</v>
          </cell>
          <cell r="B12">
            <v>94</v>
          </cell>
          <cell r="C12">
            <v>14</v>
          </cell>
          <cell r="D12">
            <v>148</v>
          </cell>
          <cell r="E12">
            <v>256</v>
          </cell>
        </row>
        <row r="13">
          <cell r="A13">
            <v>43689</v>
          </cell>
          <cell r="B13">
            <v>50</v>
          </cell>
          <cell r="C13">
            <v>59</v>
          </cell>
          <cell r="D13">
            <v>87</v>
          </cell>
          <cell r="E13">
            <v>196</v>
          </cell>
        </row>
        <row r="14">
          <cell r="A14">
            <v>43690</v>
          </cell>
          <cell r="B14">
            <v>92</v>
          </cell>
          <cell r="C14">
            <v>110</v>
          </cell>
          <cell r="D14">
            <v>65</v>
          </cell>
          <cell r="E14">
            <v>267</v>
          </cell>
        </row>
        <row r="15">
          <cell r="A15">
            <v>43691</v>
          </cell>
          <cell r="B15">
            <v>64</v>
          </cell>
          <cell r="C15">
            <v>140</v>
          </cell>
          <cell r="D15">
            <v>63</v>
          </cell>
          <cell r="E15">
            <v>267</v>
          </cell>
        </row>
        <row r="16">
          <cell r="A16">
            <v>43692</v>
          </cell>
          <cell r="B16">
            <v>40</v>
          </cell>
          <cell r="C16">
            <v>46</v>
          </cell>
          <cell r="D16">
            <v>12</v>
          </cell>
          <cell r="E16">
            <v>98</v>
          </cell>
        </row>
        <row r="17">
          <cell r="A17">
            <v>43693</v>
          </cell>
          <cell r="B17">
            <v>136</v>
          </cell>
          <cell r="C17">
            <v>50</v>
          </cell>
          <cell r="D17">
            <v>128</v>
          </cell>
          <cell r="E17">
            <v>314</v>
          </cell>
        </row>
        <row r="18">
          <cell r="A18">
            <v>43694</v>
          </cell>
          <cell r="B18">
            <v>21</v>
          </cell>
          <cell r="C18">
            <v>34</v>
          </cell>
          <cell r="D18">
            <v>55</v>
          </cell>
          <cell r="E18">
            <v>110</v>
          </cell>
        </row>
        <row r="19">
          <cell r="A19">
            <v>43695</v>
          </cell>
          <cell r="B19">
            <v>32</v>
          </cell>
          <cell r="C19">
            <v>122</v>
          </cell>
          <cell r="D19">
            <v>133</v>
          </cell>
          <cell r="E19">
            <v>287</v>
          </cell>
        </row>
        <row r="20">
          <cell r="A20">
            <v>43696</v>
          </cell>
          <cell r="B20">
            <v>57</v>
          </cell>
          <cell r="C20">
            <v>144</v>
          </cell>
          <cell r="D20">
            <v>12</v>
          </cell>
          <cell r="E20">
            <v>213</v>
          </cell>
        </row>
        <row r="21">
          <cell r="A21">
            <v>43697</v>
          </cell>
          <cell r="B21">
            <v>36</v>
          </cell>
          <cell r="C21">
            <v>98</v>
          </cell>
          <cell r="D21">
            <v>107</v>
          </cell>
          <cell r="E21">
            <v>241</v>
          </cell>
        </row>
        <row r="22">
          <cell r="A22">
            <v>43698</v>
          </cell>
          <cell r="B22">
            <v>122</v>
          </cell>
          <cell r="C22">
            <v>140</v>
          </cell>
          <cell r="D22">
            <v>44</v>
          </cell>
          <cell r="E22">
            <v>306</v>
          </cell>
        </row>
        <row r="23">
          <cell r="A23">
            <v>43699</v>
          </cell>
          <cell r="B23">
            <v>53</v>
          </cell>
          <cell r="C23">
            <v>76</v>
          </cell>
          <cell r="D23">
            <v>97</v>
          </cell>
          <cell r="E23">
            <v>226</v>
          </cell>
        </row>
        <row r="24">
          <cell r="A24">
            <v>43700</v>
          </cell>
          <cell r="B24">
            <v>96</v>
          </cell>
          <cell r="C24">
            <v>122</v>
          </cell>
          <cell r="D24">
            <v>48</v>
          </cell>
          <cell r="E24">
            <v>266</v>
          </cell>
        </row>
        <row r="25">
          <cell r="A25">
            <v>43701</v>
          </cell>
          <cell r="B25">
            <v>96</v>
          </cell>
          <cell r="C25">
            <v>100</v>
          </cell>
          <cell r="D25">
            <v>43</v>
          </cell>
          <cell r="E25">
            <v>239</v>
          </cell>
        </row>
        <row r="26">
          <cell r="A26">
            <v>43702</v>
          </cell>
          <cell r="B26">
            <v>118</v>
          </cell>
          <cell r="C26">
            <v>106</v>
          </cell>
          <cell r="D26">
            <v>30</v>
          </cell>
          <cell r="E26">
            <v>251</v>
          </cell>
        </row>
        <row r="27">
          <cell r="A27">
            <v>43703</v>
          </cell>
          <cell r="B27">
            <v>115</v>
          </cell>
          <cell r="C27">
            <v>61</v>
          </cell>
          <cell r="D27">
            <v>47</v>
          </cell>
          <cell r="E27">
            <v>223</v>
          </cell>
        </row>
        <row r="28">
          <cell r="A28">
            <v>43704</v>
          </cell>
          <cell r="B28">
            <v>29</v>
          </cell>
          <cell r="C28">
            <v>53</v>
          </cell>
          <cell r="D28">
            <v>133</v>
          </cell>
          <cell r="E28">
            <v>215</v>
          </cell>
        </row>
        <row r="29">
          <cell r="A29">
            <v>43705</v>
          </cell>
          <cell r="B29">
            <v>20</v>
          </cell>
          <cell r="C29">
            <v>124</v>
          </cell>
          <cell r="D29">
            <v>10</v>
          </cell>
          <cell r="E29">
            <v>154</v>
          </cell>
        </row>
        <row r="30">
          <cell r="A30">
            <v>43706</v>
          </cell>
          <cell r="B30">
            <v>66</v>
          </cell>
          <cell r="C30">
            <v>73</v>
          </cell>
          <cell r="D30">
            <v>130</v>
          </cell>
          <cell r="E30">
            <v>269</v>
          </cell>
        </row>
        <row r="31">
          <cell r="A31">
            <v>43707</v>
          </cell>
          <cell r="B31">
            <v>73</v>
          </cell>
          <cell r="C31">
            <v>78</v>
          </cell>
          <cell r="D31">
            <v>124</v>
          </cell>
          <cell r="E31">
            <v>275</v>
          </cell>
        </row>
        <row r="32">
          <cell r="A32">
            <v>43708</v>
          </cell>
          <cell r="B32">
            <v>93</v>
          </cell>
          <cell r="C32">
            <v>42</v>
          </cell>
          <cell r="D32">
            <v>76</v>
          </cell>
          <cell r="E32">
            <v>205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 Hilbun" refreshedDate="45746.686028703705" createdVersion="8" refreshedVersion="8" minRefreshableVersion="3" recordCount="117" xr:uid="{D8E9A53D-AC64-0846-98CD-D4476D6FB26D}">
  <cacheSource type="worksheet">
    <worksheetSource ref="A3:D120" sheet="PivotData"/>
  </cacheSource>
  <cacheFields count="4">
    <cacheField name="Date" numFmtId="14">
      <sharedItems containsSemiMixedTypes="0" containsNonDate="0" containsDate="1" containsString="0" minDate="2019-07-30T00:00:00" maxDate="2019-08-06T00:00:00"/>
    </cacheField>
    <cacheField name="Quantity" numFmtId="0">
      <sharedItems containsSemiMixedTypes="0" containsString="0" containsNumber="1" containsInteger="1" minValue="9" maxValue="35"/>
    </cacheField>
    <cacheField name="Item" numFmtId="0">
      <sharedItems count="4">
        <s v="Old Bay"/>
        <s v="Original Blend"/>
        <s v="Sea Salt and Caramel"/>
        <s v="Truffle"/>
      </sharedItems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d v="2019-07-30T00:00:00"/>
    <n v="13"/>
    <x v="0"/>
    <s v="MD"/>
  </r>
  <r>
    <d v="2019-07-30T00:00:00"/>
    <n v="9"/>
    <x v="1"/>
    <s v="OH"/>
  </r>
  <r>
    <d v="2019-07-30T00:00:00"/>
    <n v="28"/>
    <x v="1"/>
    <s v="CA"/>
  </r>
  <r>
    <d v="2019-07-30T00:00:00"/>
    <n v="9"/>
    <x v="2"/>
    <s v="MO"/>
  </r>
  <r>
    <d v="2019-07-30T00:00:00"/>
    <n v="21"/>
    <x v="2"/>
    <s v="NJ"/>
  </r>
  <r>
    <d v="2019-07-30T00:00:00"/>
    <n v="9"/>
    <x v="3"/>
    <s v="VA"/>
  </r>
  <r>
    <d v="2019-07-30T00:00:00"/>
    <n v="29"/>
    <x v="3"/>
    <s v="DC"/>
  </r>
  <r>
    <d v="2019-07-30T00:00:00"/>
    <n v="20"/>
    <x v="1"/>
    <s v="AL"/>
  </r>
  <r>
    <d v="2019-07-30T00:00:00"/>
    <n v="17"/>
    <x v="0"/>
    <s v="MD"/>
  </r>
  <r>
    <d v="2019-07-30T00:00:00"/>
    <n v="20"/>
    <x v="3"/>
    <s v="DC"/>
  </r>
  <r>
    <d v="2019-07-30T00:00:00"/>
    <n v="16"/>
    <x v="2"/>
    <s v="MS"/>
  </r>
  <r>
    <d v="2019-07-30T00:00:00"/>
    <n v="24"/>
    <x v="1"/>
    <s v="NC"/>
  </r>
  <r>
    <d v="2019-07-30T00:00:00"/>
    <n v="14"/>
    <x v="1"/>
    <s v="VA"/>
  </r>
  <r>
    <d v="2019-07-30T00:00:00"/>
    <n v="24"/>
    <x v="0"/>
    <s v="NJ"/>
  </r>
  <r>
    <d v="2019-07-30T00:00:00"/>
    <n v="9"/>
    <x v="0"/>
    <s v="NJ"/>
  </r>
  <r>
    <d v="2019-07-30T00:00:00"/>
    <n v="32"/>
    <x v="2"/>
    <s v="NY"/>
  </r>
  <r>
    <d v="2019-07-31T00:00:00"/>
    <n v="11"/>
    <x v="0"/>
    <s v="ID"/>
  </r>
  <r>
    <d v="2019-07-31T00:00:00"/>
    <n v="12"/>
    <x v="2"/>
    <s v="OH"/>
  </r>
  <r>
    <d v="2019-07-31T00:00:00"/>
    <n v="33"/>
    <x v="3"/>
    <s v="NY"/>
  </r>
  <r>
    <d v="2019-07-31T00:00:00"/>
    <n v="28"/>
    <x v="1"/>
    <s v="AL"/>
  </r>
  <r>
    <d v="2019-07-31T00:00:00"/>
    <n v="17"/>
    <x v="0"/>
    <s v="MD"/>
  </r>
  <r>
    <d v="2019-07-31T00:00:00"/>
    <n v="31"/>
    <x v="1"/>
    <s v="NC"/>
  </r>
  <r>
    <d v="2019-07-31T00:00:00"/>
    <n v="30"/>
    <x v="2"/>
    <s v="MS"/>
  </r>
  <r>
    <d v="2019-07-31T00:00:00"/>
    <n v="21"/>
    <x v="1"/>
    <s v="VA"/>
  </r>
  <r>
    <d v="2019-07-31T00:00:00"/>
    <n v="21"/>
    <x v="0"/>
    <s v="MD"/>
  </r>
  <r>
    <d v="2019-07-31T00:00:00"/>
    <n v="9"/>
    <x v="0"/>
    <s v="MD"/>
  </r>
  <r>
    <d v="2019-07-31T00:00:00"/>
    <n v="9"/>
    <x v="0"/>
    <s v="VA"/>
  </r>
  <r>
    <d v="2019-07-31T00:00:00"/>
    <n v="27"/>
    <x v="1"/>
    <s v="WV"/>
  </r>
  <r>
    <d v="2019-07-31T00:00:00"/>
    <n v="13"/>
    <x v="2"/>
    <s v="CA"/>
  </r>
  <r>
    <d v="2019-07-31T00:00:00"/>
    <n v="11"/>
    <x v="2"/>
    <s v="MO"/>
  </r>
  <r>
    <d v="2019-07-31T00:00:00"/>
    <n v="16"/>
    <x v="2"/>
    <s v="MS"/>
  </r>
  <r>
    <d v="2019-07-31T00:00:00"/>
    <n v="34"/>
    <x v="3"/>
    <s v="NY"/>
  </r>
  <r>
    <d v="2019-07-31T00:00:00"/>
    <n v="35"/>
    <x v="3"/>
    <s v="NY"/>
  </r>
  <r>
    <d v="2019-07-31T00:00:00"/>
    <n v="28"/>
    <x v="1"/>
    <s v="OH"/>
  </r>
  <r>
    <d v="2019-08-01T00:00:00"/>
    <n v="26"/>
    <x v="3"/>
    <s v="NY"/>
  </r>
  <r>
    <d v="2019-08-01T00:00:00"/>
    <n v="31"/>
    <x v="0"/>
    <s v="MD"/>
  </r>
  <r>
    <d v="2019-08-01T00:00:00"/>
    <n v="9"/>
    <x v="0"/>
    <s v="DC"/>
  </r>
  <r>
    <d v="2019-08-01T00:00:00"/>
    <n v="12"/>
    <x v="2"/>
    <s v="MS"/>
  </r>
  <r>
    <d v="2019-08-01T00:00:00"/>
    <n v="21"/>
    <x v="2"/>
    <s v="AL"/>
  </r>
  <r>
    <d v="2019-08-01T00:00:00"/>
    <n v="15"/>
    <x v="2"/>
    <s v="NC"/>
  </r>
  <r>
    <d v="2019-08-01T00:00:00"/>
    <n v="25"/>
    <x v="1"/>
    <s v="AL"/>
  </r>
  <r>
    <d v="2019-08-01T00:00:00"/>
    <n v="16"/>
    <x v="1"/>
    <s v="DC"/>
  </r>
  <r>
    <d v="2019-08-01T00:00:00"/>
    <n v="30"/>
    <x v="1"/>
    <s v="NY"/>
  </r>
  <r>
    <d v="2019-08-01T00:00:00"/>
    <n v="17"/>
    <x v="1"/>
    <s v="WV"/>
  </r>
  <r>
    <d v="2019-08-01T00:00:00"/>
    <n v="25"/>
    <x v="1"/>
    <s v="OH"/>
  </r>
  <r>
    <d v="2019-08-01T00:00:00"/>
    <n v="22"/>
    <x v="3"/>
    <s v="VA"/>
  </r>
  <r>
    <d v="2019-08-01T00:00:00"/>
    <n v="13"/>
    <x v="0"/>
    <s v="VA"/>
  </r>
  <r>
    <d v="2019-08-01T00:00:00"/>
    <n v="16"/>
    <x v="2"/>
    <s v="DC"/>
  </r>
  <r>
    <d v="2019-08-01T00:00:00"/>
    <n v="17"/>
    <x v="0"/>
    <s v="MD"/>
  </r>
  <r>
    <d v="2019-08-01T00:00:00"/>
    <n v="11"/>
    <x v="0"/>
    <s v="WV"/>
  </r>
  <r>
    <d v="2019-08-01T00:00:00"/>
    <n v="20"/>
    <x v="1"/>
    <s v="AL"/>
  </r>
  <r>
    <d v="2019-08-01T00:00:00"/>
    <n v="10"/>
    <x v="1"/>
    <s v="SC"/>
  </r>
  <r>
    <d v="2019-08-01T00:00:00"/>
    <n v="16"/>
    <x v="3"/>
    <s v="SC"/>
  </r>
  <r>
    <d v="2019-08-02T00:00:00"/>
    <n v="33"/>
    <x v="1"/>
    <s v="OH"/>
  </r>
  <r>
    <d v="2019-08-02T00:00:00"/>
    <n v="33"/>
    <x v="1"/>
    <s v="NY"/>
  </r>
  <r>
    <d v="2019-08-02T00:00:00"/>
    <n v="16"/>
    <x v="2"/>
    <s v="NJ"/>
  </r>
  <r>
    <d v="2019-08-02T00:00:00"/>
    <n v="20"/>
    <x v="2"/>
    <s v="NJ"/>
  </r>
  <r>
    <d v="2019-08-02T00:00:00"/>
    <n v="13"/>
    <x v="0"/>
    <s v="NY"/>
  </r>
  <r>
    <d v="2019-08-02T00:00:00"/>
    <n v="24"/>
    <x v="3"/>
    <s v="NY"/>
  </r>
  <r>
    <d v="2019-08-02T00:00:00"/>
    <n v="22"/>
    <x v="0"/>
    <s v="OH"/>
  </r>
  <r>
    <d v="2019-08-02T00:00:00"/>
    <n v="10"/>
    <x v="3"/>
    <s v="DC"/>
  </r>
  <r>
    <d v="2019-08-02T00:00:00"/>
    <n v="16"/>
    <x v="0"/>
    <s v="CA"/>
  </r>
  <r>
    <d v="2019-08-03T00:00:00"/>
    <n v="25"/>
    <x v="1"/>
    <s v="AL"/>
  </r>
  <r>
    <d v="2019-08-03T00:00:00"/>
    <n v="24"/>
    <x v="1"/>
    <s v="MS"/>
  </r>
  <r>
    <d v="2019-08-03T00:00:00"/>
    <n v="34"/>
    <x v="2"/>
    <s v="OH"/>
  </r>
  <r>
    <d v="2019-08-03T00:00:00"/>
    <n v="11"/>
    <x v="0"/>
    <s v="CA"/>
  </r>
  <r>
    <d v="2019-08-03T00:00:00"/>
    <n v="34"/>
    <x v="0"/>
    <s v="DC"/>
  </r>
  <r>
    <d v="2019-08-03T00:00:00"/>
    <n v="22"/>
    <x v="1"/>
    <s v="CA"/>
  </r>
  <r>
    <d v="2019-08-03T00:00:00"/>
    <n v="29"/>
    <x v="3"/>
    <s v="VA"/>
  </r>
  <r>
    <d v="2019-08-03T00:00:00"/>
    <n v="29"/>
    <x v="2"/>
    <s v="NJ"/>
  </r>
  <r>
    <d v="2019-08-03T00:00:00"/>
    <n v="23"/>
    <x v="2"/>
    <s v="WV"/>
  </r>
  <r>
    <d v="2019-08-04T00:00:00"/>
    <n v="28"/>
    <x v="0"/>
    <s v="MD"/>
  </r>
  <r>
    <d v="2019-08-04T00:00:00"/>
    <n v="31"/>
    <x v="0"/>
    <s v="DC"/>
  </r>
  <r>
    <d v="2019-08-04T00:00:00"/>
    <n v="34"/>
    <x v="2"/>
    <s v="NJ"/>
  </r>
  <r>
    <d v="2019-08-04T00:00:00"/>
    <n v="21"/>
    <x v="2"/>
    <s v="NY"/>
  </r>
  <r>
    <d v="2019-08-04T00:00:00"/>
    <n v="21"/>
    <x v="1"/>
    <s v="MD"/>
  </r>
  <r>
    <d v="2019-08-04T00:00:00"/>
    <n v="33"/>
    <x v="1"/>
    <s v="AL"/>
  </r>
  <r>
    <d v="2019-08-04T00:00:00"/>
    <n v="14"/>
    <x v="3"/>
    <s v="VA"/>
  </r>
  <r>
    <d v="2019-08-04T00:00:00"/>
    <n v="12"/>
    <x v="0"/>
    <s v="MD"/>
  </r>
  <r>
    <d v="2019-08-04T00:00:00"/>
    <n v="32"/>
    <x v="0"/>
    <s v="MD"/>
  </r>
  <r>
    <d v="2019-08-04T00:00:00"/>
    <n v="20"/>
    <x v="0"/>
    <s v="VA"/>
  </r>
  <r>
    <d v="2019-08-04T00:00:00"/>
    <n v="9"/>
    <x v="3"/>
    <s v="NY"/>
  </r>
  <r>
    <d v="2019-08-04T00:00:00"/>
    <n v="24"/>
    <x v="1"/>
    <s v="OH"/>
  </r>
  <r>
    <d v="2019-08-04T00:00:00"/>
    <n v="31"/>
    <x v="2"/>
    <s v="CA"/>
  </r>
  <r>
    <d v="2019-08-04T00:00:00"/>
    <n v="18"/>
    <x v="1"/>
    <s v="CA"/>
  </r>
  <r>
    <d v="2019-08-04T00:00:00"/>
    <n v="21"/>
    <x v="3"/>
    <s v="CA"/>
  </r>
  <r>
    <d v="2019-08-04T00:00:00"/>
    <n v="35"/>
    <x v="0"/>
    <s v="MD"/>
  </r>
  <r>
    <d v="2019-08-04T00:00:00"/>
    <n v="26"/>
    <x v="1"/>
    <s v="MD"/>
  </r>
  <r>
    <d v="2019-08-04T00:00:00"/>
    <n v="16"/>
    <x v="0"/>
    <s v="VA"/>
  </r>
  <r>
    <d v="2019-08-04T00:00:00"/>
    <n v="32"/>
    <x v="1"/>
    <s v="VA"/>
  </r>
  <r>
    <d v="2019-08-04T00:00:00"/>
    <n v="32"/>
    <x v="2"/>
    <s v="MS"/>
  </r>
  <r>
    <d v="2019-08-04T00:00:00"/>
    <n v="22"/>
    <x v="1"/>
    <s v="NC"/>
  </r>
  <r>
    <d v="2019-08-04T00:00:00"/>
    <n v="14"/>
    <x v="1"/>
    <s v="WV"/>
  </r>
  <r>
    <d v="2019-08-04T00:00:00"/>
    <n v="23"/>
    <x v="0"/>
    <s v="WV"/>
  </r>
  <r>
    <d v="2019-08-04T00:00:00"/>
    <n v="16"/>
    <x v="3"/>
    <s v="OH"/>
  </r>
  <r>
    <d v="2019-08-05T00:00:00"/>
    <n v="12"/>
    <x v="0"/>
    <s v="MD"/>
  </r>
  <r>
    <d v="2019-08-05T00:00:00"/>
    <n v="28"/>
    <x v="3"/>
    <s v="OH"/>
  </r>
  <r>
    <d v="2019-08-05T00:00:00"/>
    <n v="21"/>
    <x v="1"/>
    <s v="CA"/>
  </r>
  <r>
    <d v="2019-08-05T00:00:00"/>
    <n v="10"/>
    <x v="1"/>
    <s v="MD"/>
  </r>
  <r>
    <d v="2019-08-05T00:00:00"/>
    <n v="17"/>
    <x v="2"/>
    <s v="VA"/>
  </r>
  <r>
    <d v="2019-08-05T00:00:00"/>
    <n v="24"/>
    <x v="3"/>
    <s v="MD"/>
  </r>
  <r>
    <d v="2019-08-05T00:00:00"/>
    <n v="30"/>
    <x v="3"/>
    <s v="VA"/>
  </r>
  <r>
    <d v="2019-08-05T00:00:00"/>
    <n v="31"/>
    <x v="2"/>
    <s v="AL"/>
  </r>
  <r>
    <d v="2019-08-05T00:00:00"/>
    <n v="13"/>
    <x v="0"/>
    <s v="MD"/>
  </r>
  <r>
    <d v="2019-08-05T00:00:00"/>
    <n v="34"/>
    <x v="0"/>
    <s v="WV"/>
  </r>
  <r>
    <d v="2019-08-05T00:00:00"/>
    <n v="11"/>
    <x v="1"/>
    <s v="WV"/>
  </r>
  <r>
    <d v="2019-08-05T00:00:00"/>
    <n v="24"/>
    <x v="3"/>
    <s v="CA"/>
  </r>
  <r>
    <d v="2019-08-05T00:00:00"/>
    <n v="9"/>
    <x v="3"/>
    <s v="CA"/>
  </r>
  <r>
    <d v="2019-08-05T00:00:00"/>
    <n v="14"/>
    <x v="3"/>
    <s v="MO"/>
  </r>
  <r>
    <d v="2019-08-05T00:00:00"/>
    <n v="16"/>
    <x v="1"/>
    <s v="WV"/>
  </r>
  <r>
    <d v="2019-08-05T00:00:00"/>
    <n v="29"/>
    <x v="2"/>
    <s v="DC"/>
  </r>
  <r>
    <d v="2019-08-05T00:00:00"/>
    <n v="32"/>
    <x v="0"/>
    <s v="DC"/>
  </r>
  <r>
    <d v="2019-08-05T00:00:00"/>
    <n v="15"/>
    <x v="2"/>
    <s v="MD"/>
  </r>
  <r>
    <d v="2019-08-05T00:00:00"/>
    <n v="28"/>
    <x v="2"/>
    <s v="VA"/>
  </r>
  <r>
    <d v="2019-08-05T00:00:00"/>
    <n v="18"/>
    <x v="3"/>
    <s v="AL"/>
  </r>
  <r>
    <d v="2019-08-05T00:00:00"/>
    <n v="35"/>
    <x v="2"/>
    <s v="MS"/>
  </r>
  <r>
    <d v="2019-08-05T00:00:00"/>
    <n v="9"/>
    <x v="0"/>
    <s v="N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DDF166-9C73-5D4B-9F4D-8FA577938059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chartFormat="5">
  <location ref="A3:B8" firstHeaderRow="1" firstDataRow="1" firstDataCol="1"/>
  <pivotFields count="4">
    <pivotField numFmtId="14" showAll="0"/>
    <pivotField dataField="1" showAll="0"/>
    <pivotField axis="axisRow" showAll="0">
      <items count="5">
        <item x="0"/>
        <item x="1"/>
        <item x="2"/>
        <item x="3"/>
        <item t="default"/>
      </items>
    </pivotField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Quantity" fld="1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90C4E8-F3DC-2F45-944B-537D55C4A837}" name="Table1" displayName="Table1" ref="A3:D122" totalsRowCount="1" headerRowDxfId="2" headerRowCellStyle="Normal#NusYdTU/JEQXnumjOVg4ln4199FTzpbaqanpkkDSf0Y=" dataCellStyle="Normal#NusYdTU/JEQXnumjOVg4ln4199FTzpbaqanpkkDSf0Y=">
  <autoFilter ref="A3:D121" xr:uid="{6290C4E8-F3DC-2F45-944B-537D55C4A837}">
    <filterColumn colId="3">
      <filters>
        <filter val="MD"/>
      </filters>
    </filterColumn>
  </autoFilter>
  <sortState xmlns:xlrd2="http://schemas.microsoft.com/office/spreadsheetml/2017/richdata2" ref="A4:D121">
    <sortCondition ref="C4:C121"/>
  </sortState>
  <tableColumns count="4">
    <tableColumn id="1" xr3:uid="{508D39B7-3BF5-D048-8C50-9AF3713448A0}" name="Date" totalsRowLabel="Total" dataDxfId="3" dataCellStyle="Normal#NusYdTU/JEQXnumjOVg4ln4199FTzpbaqanpkkDSf0Y=" totalsRowCellStyle="Normal#NusYdTU/JEQXnumjOVg4ln4199FTzpbaqanpkkDSf0Y="/>
    <tableColumn id="2" xr3:uid="{03E5FE73-32EB-414B-804D-8BB4C15C6686}" name="Quantity" totalsRowFunction="sum" totalsRowDxfId="0" dataCellStyle="Normal#NusYdTU/JEQXnumjOVg4ln4199FTzpbaqanpkkDSf0Y="/>
    <tableColumn id="3" xr3:uid="{7EB18AC2-59BC-3D4C-9F07-A479A63ADCBA}" name="Item" dataCellStyle="Normal#NusYdTU/JEQXnumjOVg4ln4199FTzpbaqanpkkDSf0Y=" totalsRowCellStyle="Normal#NusYdTU/JEQXnumjOVg4ln4199FTzpbaqanpkkDSf0Y="/>
    <tableColumn id="4" xr3:uid="{8A26866F-96D4-B24C-A4E5-19A433932A73}" name="State" totalsRowFunction="count" dataCellStyle="Normal#NusYdTU/JEQXnumjOVg4ln4199FTzpbaqanpkkDSf0Y=" totalsRowCellStyle="Normal#NusYdTU/JEQXnumjOVg4ln4199FTzpbaqanpkkDSf0Y=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Headlines">
      <a:dk1>
        <a:sysClr val="windowText" lastClr="000000"/>
      </a:dk1>
      <a:lt1>
        <a:sysClr val="window" lastClr="FFFFFF"/>
      </a:lt1>
      <a:dk2>
        <a:srgbClr val="1D1A1D"/>
      </a:dk2>
      <a:lt2>
        <a:srgbClr val="F5F5F5"/>
      </a:lt2>
      <a:accent1>
        <a:srgbClr val="439EB7"/>
      </a:accent1>
      <a:accent2>
        <a:srgbClr val="E28B55"/>
      </a:accent2>
      <a:accent3>
        <a:srgbClr val="DCB64D"/>
      </a:accent3>
      <a:accent4>
        <a:srgbClr val="4CA198"/>
      </a:accent4>
      <a:accent5>
        <a:srgbClr val="835B82"/>
      </a:accent5>
      <a:accent6>
        <a:srgbClr val="645135"/>
      </a:accent6>
      <a:hlink>
        <a:srgbClr val="439EB7"/>
      </a:hlink>
      <a:folHlink>
        <a:srgbClr val="835B82"/>
      </a:folHlink>
    </a:clrScheme>
    <a:fontScheme name="Headlines">
      <a:majorFont>
        <a:latin typeface="Century Schoolbook" panose="020406040505050203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メイリオ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DBC8-E013-1943-8C89-821464410CED}">
  <dimension ref="A1:E11"/>
  <sheetViews>
    <sheetView workbookViewId="0">
      <selection activeCell="H3" sqref="H3"/>
    </sheetView>
  </sheetViews>
  <sheetFormatPr baseColWidth="10" defaultRowHeight="15" x14ac:dyDescent="0.2"/>
  <cols>
    <col min="1" max="1" width="17" bestFit="1" customWidth="1"/>
    <col min="2" max="2" width="14.33203125" bestFit="1" customWidth="1"/>
    <col min="3" max="3" width="8.33203125" bestFit="1" customWidth="1"/>
    <col min="4" max="4" width="11.1640625" bestFit="1" customWidth="1"/>
    <col min="5" max="5" width="8.33203125" bestFit="1" customWidth="1"/>
  </cols>
  <sheetData>
    <row r="1" spans="1:5" ht="23" x14ac:dyDescent="0.25">
      <c r="A1" s="19" t="s">
        <v>35</v>
      </c>
      <c r="B1" s="19"/>
      <c r="C1" s="19"/>
      <c r="D1" s="19"/>
      <c r="E1" s="19"/>
    </row>
    <row r="2" spans="1:5" ht="19" x14ac:dyDescent="0.25">
      <c r="B2" s="20" t="s">
        <v>36</v>
      </c>
      <c r="C2" s="20"/>
      <c r="D2" s="20"/>
      <c r="E2" s="20"/>
    </row>
    <row r="3" spans="1:5" x14ac:dyDescent="0.2">
      <c r="B3" s="21" t="s">
        <v>37</v>
      </c>
      <c r="C3" s="21" t="s">
        <v>38</v>
      </c>
      <c r="D3" s="21" t="s">
        <v>39</v>
      </c>
      <c r="E3" s="21" t="s">
        <v>40</v>
      </c>
    </row>
    <row r="4" spans="1:5" x14ac:dyDescent="0.2">
      <c r="A4" t="s">
        <v>5</v>
      </c>
      <c r="B4" s="3">
        <v>2500</v>
      </c>
      <c r="C4" s="3">
        <v>800</v>
      </c>
      <c r="D4" s="3">
        <v>600</v>
      </c>
      <c r="E4" s="3">
        <v>900</v>
      </c>
    </row>
    <row r="5" spans="1:5" x14ac:dyDescent="0.2">
      <c r="A5" t="s">
        <v>13</v>
      </c>
      <c r="B5" s="3">
        <v>3200</v>
      </c>
      <c r="C5" s="3">
        <v>600</v>
      </c>
      <c r="D5" s="3">
        <v>1200</v>
      </c>
      <c r="E5" s="3">
        <v>1500</v>
      </c>
    </row>
    <row r="6" spans="1:5" x14ac:dyDescent="0.2">
      <c r="A6" t="s">
        <v>10</v>
      </c>
      <c r="B6" s="3">
        <v>4200</v>
      </c>
      <c r="C6" s="3">
        <v>1500</v>
      </c>
      <c r="D6" s="3">
        <v>1400</v>
      </c>
      <c r="E6" s="3">
        <v>1200</v>
      </c>
    </row>
    <row r="7" spans="1:5" ht="17" thickBot="1" x14ac:dyDescent="0.25">
      <c r="A7" s="22" t="s">
        <v>41</v>
      </c>
      <c r="B7" s="23">
        <f>SUM(B4:B6)</f>
        <v>9900</v>
      </c>
      <c r="C7" s="23">
        <f t="shared" ref="C7:E7" si="0">SUM(C4:C6)</f>
        <v>2900</v>
      </c>
      <c r="D7" s="23">
        <f t="shared" si="0"/>
        <v>3200</v>
      </c>
      <c r="E7" s="23">
        <f t="shared" si="0"/>
        <v>3600</v>
      </c>
    </row>
    <row r="8" spans="1:5" ht="16" thickTop="1" x14ac:dyDescent="0.2"/>
    <row r="11" spans="1:5" ht="14" customHeight="1" x14ac:dyDescent="0.2"/>
  </sheetData>
  <mergeCells count="2">
    <mergeCell ref="A1:E1"/>
    <mergeCell ref="B2:E2"/>
  </mergeCells>
  <pageMargins left="0.25" right="0.25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57AF-B82B-A64F-9BC3-A079A26B3B7E}">
  <sheetPr>
    <tabColor rgb="FFFFC000"/>
  </sheetPr>
  <dimension ref="A1:B10"/>
  <sheetViews>
    <sheetView workbookViewId="0">
      <selection activeCell="I22" sqref="I22"/>
    </sheetView>
  </sheetViews>
  <sheetFormatPr baseColWidth="10" defaultRowHeight="15" x14ac:dyDescent="0.2"/>
  <cols>
    <col min="1" max="1" width="18.1640625" bestFit="1" customWidth="1"/>
    <col min="2" max="2" width="16.83203125" customWidth="1"/>
  </cols>
  <sheetData>
    <row r="1" spans="1:2" x14ac:dyDescent="0.2">
      <c r="A1" t="s">
        <v>42</v>
      </c>
      <c r="B1" s="25">
        <v>55000</v>
      </c>
    </row>
    <row r="2" spans="1:2" x14ac:dyDescent="0.2">
      <c r="A2" t="s">
        <v>43</v>
      </c>
      <c r="B2" s="24">
        <v>0.03</v>
      </c>
    </row>
    <row r="3" spans="1:2" x14ac:dyDescent="0.2">
      <c r="A3" t="s">
        <v>44</v>
      </c>
      <c r="B3">
        <v>24</v>
      </c>
    </row>
    <row r="4" spans="1:2" x14ac:dyDescent="0.2">
      <c r="A4" t="s">
        <v>45</v>
      </c>
      <c r="B4" s="26">
        <f>PMT(B2/12,B3,-B1)</f>
        <v>2363.9666588755858</v>
      </c>
    </row>
    <row r="5" spans="1:2" ht="16" thickBot="1" x14ac:dyDescent="0.25"/>
    <row r="6" spans="1:2" x14ac:dyDescent="0.2">
      <c r="A6" s="27" t="s">
        <v>46</v>
      </c>
      <c r="B6" s="28">
        <f>B4*B3</f>
        <v>56735.199813014056</v>
      </c>
    </row>
    <row r="7" spans="1:2" ht="16" thickBot="1" x14ac:dyDescent="0.25">
      <c r="A7" s="29" t="s">
        <v>47</v>
      </c>
      <c r="B7" s="30">
        <f>B6-B1</f>
        <v>1735.1998130140564</v>
      </c>
    </row>
    <row r="9" spans="1:2" x14ac:dyDescent="0.2">
      <c r="A9" t="s">
        <v>48</v>
      </c>
      <c r="B9" s="25">
        <f>AVERAGE(MobileSales!B7:E7)</f>
        <v>4900</v>
      </c>
    </row>
    <row r="10" spans="1:2" x14ac:dyDescent="0.2">
      <c r="A10" t="s">
        <v>49</v>
      </c>
      <c r="B10" t="str">
        <f>IF(B4&lt;B9,"yes","no")</f>
        <v>yes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workbookViewId="0">
      <selection activeCell="H13" sqref="H13"/>
    </sheetView>
  </sheetViews>
  <sheetFormatPr baseColWidth="10" defaultColWidth="8.83203125" defaultRowHeight="15" x14ac:dyDescent="0.2"/>
  <cols>
    <col min="1" max="1" width="12.1640625" style="4" customWidth="1"/>
    <col min="2" max="2" width="10.6640625" style="4" customWidth="1"/>
    <col min="3" max="3" width="20.1640625" style="4" customWidth="1"/>
    <col min="4" max="16384" width="8.83203125" style="4"/>
  </cols>
  <sheetData>
    <row r="1" spans="1:5" x14ac:dyDescent="0.2">
      <c r="A1" s="18" t="s">
        <v>0</v>
      </c>
      <c r="B1" s="18"/>
      <c r="C1" s="18"/>
      <c r="D1" s="18"/>
    </row>
    <row r="2" spans="1:5" x14ac:dyDescent="0.2">
      <c r="A2" s="5"/>
      <c r="B2" s="5"/>
      <c r="C2" s="5"/>
      <c r="D2" s="5"/>
    </row>
    <row r="3" spans="1:5" x14ac:dyDescent="0.2">
      <c r="A3" s="6" t="s">
        <v>1</v>
      </c>
      <c r="B3" s="6" t="s">
        <v>2</v>
      </c>
      <c r="C3" s="6" t="s">
        <v>3</v>
      </c>
      <c r="D3" s="6" t="s">
        <v>4</v>
      </c>
    </row>
    <row r="4" spans="1:5" x14ac:dyDescent="0.2">
      <c r="A4" s="7">
        <v>43676</v>
      </c>
      <c r="B4" s="4">
        <v>13</v>
      </c>
      <c r="C4" s="4" t="s">
        <v>5</v>
      </c>
      <c r="D4" s="4" t="s">
        <v>6</v>
      </c>
      <c r="E4" s="7"/>
    </row>
    <row r="5" spans="1:5" x14ac:dyDescent="0.2">
      <c r="A5" s="7">
        <v>43676</v>
      </c>
      <c r="B5" s="4">
        <v>17</v>
      </c>
      <c r="C5" s="4" t="s">
        <v>5</v>
      </c>
      <c r="D5" s="4" t="s">
        <v>6</v>
      </c>
      <c r="E5" s="7"/>
    </row>
    <row r="6" spans="1:5" hidden="1" x14ac:dyDescent="0.2">
      <c r="A6" s="7">
        <v>43676</v>
      </c>
      <c r="B6" s="4">
        <v>24</v>
      </c>
      <c r="C6" s="4" t="s">
        <v>5</v>
      </c>
      <c r="D6" s="4" t="s">
        <v>12</v>
      </c>
      <c r="E6" s="7"/>
    </row>
    <row r="7" spans="1:5" hidden="1" x14ac:dyDescent="0.2">
      <c r="A7" s="7">
        <v>43676</v>
      </c>
      <c r="B7" s="4">
        <v>9</v>
      </c>
      <c r="C7" s="4" t="s">
        <v>5</v>
      </c>
      <c r="D7" s="4" t="s">
        <v>12</v>
      </c>
      <c r="E7" s="7"/>
    </row>
    <row r="8" spans="1:5" hidden="1" x14ac:dyDescent="0.2">
      <c r="A8" s="7">
        <v>43677</v>
      </c>
      <c r="B8" s="4">
        <v>11</v>
      </c>
      <c r="C8" s="4" t="s">
        <v>5</v>
      </c>
      <c r="D8" s="4" t="s">
        <v>20</v>
      </c>
      <c r="E8" s="7"/>
    </row>
    <row r="9" spans="1:5" x14ac:dyDescent="0.2">
      <c r="A9" s="7">
        <v>43677</v>
      </c>
      <c r="B9" s="4">
        <v>17</v>
      </c>
      <c r="C9" s="4" t="s">
        <v>5</v>
      </c>
      <c r="D9" s="4" t="s">
        <v>6</v>
      </c>
      <c r="E9" s="7"/>
    </row>
    <row r="10" spans="1:5" x14ac:dyDescent="0.2">
      <c r="A10" s="7">
        <v>43677</v>
      </c>
      <c r="B10" s="4">
        <v>21</v>
      </c>
      <c r="C10" s="4" t="s">
        <v>5</v>
      </c>
      <c r="D10" s="4" t="s">
        <v>6</v>
      </c>
      <c r="E10" s="7"/>
    </row>
    <row r="11" spans="1:5" x14ac:dyDescent="0.2">
      <c r="A11" s="7">
        <v>43677</v>
      </c>
      <c r="B11" s="4">
        <v>9</v>
      </c>
      <c r="C11" s="4" t="s">
        <v>5</v>
      </c>
      <c r="D11" s="4" t="s">
        <v>6</v>
      </c>
      <c r="E11" s="7"/>
    </row>
    <row r="12" spans="1:5" hidden="1" x14ac:dyDescent="0.2">
      <c r="A12" s="7">
        <v>43677</v>
      </c>
      <c r="B12" s="4">
        <v>9</v>
      </c>
      <c r="C12" s="4" t="s">
        <v>5</v>
      </c>
      <c r="D12" s="4" t="s">
        <v>14</v>
      </c>
      <c r="E12" s="7"/>
    </row>
    <row r="13" spans="1:5" x14ac:dyDescent="0.2">
      <c r="A13" s="7">
        <v>43678</v>
      </c>
      <c r="B13" s="4">
        <v>31</v>
      </c>
      <c r="C13" s="4" t="s">
        <v>5</v>
      </c>
      <c r="D13" s="4" t="s">
        <v>6</v>
      </c>
      <c r="E13" s="7"/>
    </row>
    <row r="14" spans="1:5" hidden="1" x14ac:dyDescent="0.2">
      <c r="A14" s="7">
        <v>43678</v>
      </c>
      <c r="B14" s="4">
        <v>9</v>
      </c>
      <c r="C14" s="4" t="s">
        <v>5</v>
      </c>
      <c r="D14" s="4" t="s">
        <v>15</v>
      </c>
      <c r="E14" s="7"/>
    </row>
    <row r="15" spans="1:5" hidden="1" x14ac:dyDescent="0.2">
      <c r="A15" s="7">
        <v>43678</v>
      </c>
      <c r="B15" s="4">
        <v>13</v>
      </c>
      <c r="C15" s="4" t="s">
        <v>5</v>
      </c>
      <c r="D15" s="4" t="s">
        <v>14</v>
      </c>
      <c r="E15" s="7"/>
    </row>
    <row r="16" spans="1:5" x14ac:dyDescent="0.2">
      <c r="A16" s="7">
        <v>43678</v>
      </c>
      <c r="B16" s="4">
        <v>17</v>
      </c>
      <c r="C16" s="4" t="s">
        <v>5</v>
      </c>
      <c r="D16" s="4" t="s">
        <v>6</v>
      </c>
      <c r="E16" s="7"/>
    </row>
    <row r="17" spans="1:5" hidden="1" x14ac:dyDescent="0.2">
      <c r="A17" s="7">
        <v>43678</v>
      </c>
      <c r="B17" s="4">
        <v>11</v>
      </c>
      <c r="C17" s="4" t="s">
        <v>5</v>
      </c>
      <c r="D17" s="4" t="s">
        <v>21</v>
      </c>
      <c r="E17" s="7"/>
    </row>
    <row r="18" spans="1:5" hidden="1" x14ac:dyDescent="0.2">
      <c r="A18" s="7">
        <v>43679</v>
      </c>
      <c r="B18" s="4">
        <v>13</v>
      </c>
      <c r="C18" s="4" t="s">
        <v>5</v>
      </c>
      <c r="D18" s="4" t="s">
        <v>19</v>
      </c>
      <c r="E18" s="7"/>
    </row>
    <row r="19" spans="1:5" hidden="1" x14ac:dyDescent="0.2">
      <c r="A19" s="7">
        <v>43679</v>
      </c>
      <c r="B19" s="4">
        <v>22</v>
      </c>
      <c r="C19" s="4" t="s">
        <v>5</v>
      </c>
      <c r="D19" s="4" t="s">
        <v>8</v>
      </c>
      <c r="E19" s="7"/>
    </row>
    <row r="20" spans="1:5" hidden="1" x14ac:dyDescent="0.2">
      <c r="A20" s="7">
        <v>43679</v>
      </c>
      <c r="B20" s="4">
        <v>16</v>
      </c>
      <c r="C20" s="4" t="s">
        <v>5</v>
      </c>
      <c r="D20" s="4" t="s">
        <v>9</v>
      </c>
      <c r="E20" s="7"/>
    </row>
    <row r="21" spans="1:5" hidden="1" x14ac:dyDescent="0.2">
      <c r="A21" s="7">
        <v>43680</v>
      </c>
      <c r="B21" s="4">
        <v>11</v>
      </c>
      <c r="C21" s="4" t="s">
        <v>5</v>
      </c>
      <c r="D21" s="4" t="s">
        <v>9</v>
      </c>
      <c r="E21" s="7"/>
    </row>
    <row r="22" spans="1:5" hidden="1" x14ac:dyDescent="0.2">
      <c r="A22" s="7">
        <v>43680</v>
      </c>
      <c r="B22" s="4">
        <v>34</v>
      </c>
      <c r="C22" s="4" t="s">
        <v>5</v>
      </c>
      <c r="D22" s="4" t="s">
        <v>15</v>
      </c>
      <c r="E22" s="7"/>
    </row>
    <row r="23" spans="1:5" x14ac:dyDescent="0.2">
      <c r="A23" s="7">
        <v>43681</v>
      </c>
      <c r="B23" s="4">
        <v>28</v>
      </c>
      <c r="C23" s="4" t="s">
        <v>5</v>
      </c>
      <c r="D23" s="4" t="s">
        <v>6</v>
      </c>
      <c r="E23" s="7"/>
    </row>
    <row r="24" spans="1:5" hidden="1" x14ac:dyDescent="0.2">
      <c r="A24" s="7">
        <v>43681</v>
      </c>
      <c r="B24" s="4">
        <v>31</v>
      </c>
      <c r="C24" s="4" t="s">
        <v>5</v>
      </c>
      <c r="D24" s="4" t="s">
        <v>15</v>
      </c>
      <c r="E24" s="7"/>
    </row>
    <row r="25" spans="1:5" x14ac:dyDescent="0.2">
      <c r="A25" s="7">
        <v>43681</v>
      </c>
      <c r="B25" s="4">
        <v>12</v>
      </c>
      <c r="C25" s="4" t="s">
        <v>5</v>
      </c>
      <c r="D25" s="4" t="s">
        <v>6</v>
      </c>
      <c r="E25" s="7"/>
    </row>
    <row r="26" spans="1:5" x14ac:dyDescent="0.2">
      <c r="A26" s="7">
        <v>43681</v>
      </c>
      <c r="B26" s="4">
        <v>32</v>
      </c>
      <c r="C26" s="4" t="s">
        <v>5</v>
      </c>
      <c r="D26" s="4" t="s">
        <v>6</v>
      </c>
      <c r="E26" s="7"/>
    </row>
    <row r="27" spans="1:5" hidden="1" x14ac:dyDescent="0.2">
      <c r="A27" s="7">
        <v>43681</v>
      </c>
      <c r="B27" s="4">
        <v>20</v>
      </c>
      <c r="C27" s="4" t="s">
        <v>5</v>
      </c>
      <c r="D27" s="4" t="s">
        <v>14</v>
      </c>
      <c r="E27" s="7"/>
    </row>
    <row r="28" spans="1:5" x14ac:dyDescent="0.2">
      <c r="A28" s="7">
        <v>43681</v>
      </c>
      <c r="B28" s="4">
        <v>35</v>
      </c>
      <c r="C28" s="4" t="s">
        <v>5</v>
      </c>
      <c r="D28" s="4" t="s">
        <v>6</v>
      </c>
      <c r="E28" s="7"/>
    </row>
    <row r="29" spans="1:5" hidden="1" x14ac:dyDescent="0.2">
      <c r="A29" s="7">
        <v>43681</v>
      </c>
      <c r="B29" s="4">
        <v>16</v>
      </c>
      <c r="C29" s="4" t="s">
        <v>5</v>
      </c>
      <c r="D29" s="4" t="s">
        <v>14</v>
      </c>
      <c r="E29" s="7"/>
    </row>
    <row r="30" spans="1:5" hidden="1" x14ac:dyDescent="0.2">
      <c r="A30" s="7">
        <v>43681</v>
      </c>
      <c r="B30" s="4">
        <v>23</v>
      </c>
      <c r="C30" s="4" t="s">
        <v>5</v>
      </c>
      <c r="D30" s="4" t="s">
        <v>21</v>
      </c>
      <c r="E30" s="7"/>
    </row>
    <row r="31" spans="1:5" x14ac:dyDescent="0.2">
      <c r="A31" s="7">
        <v>43682</v>
      </c>
      <c r="B31" s="4">
        <v>12</v>
      </c>
      <c r="C31" s="4" t="s">
        <v>5</v>
      </c>
      <c r="D31" s="4" t="s">
        <v>6</v>
      </c>
      <c r="E31" s="7"/>
    </row>
    <row r="32" spans="1:5" x14ac:dyDescent="0.2">
      <c r="A32" s="7">
        <v>43682</v>
      </c>
      <c r="B32" s="4">
        <v>13</v>
      </c>
      <c r="C32" s="4" t="s">
        <v>5</v>
      </c>
      <c r="D32" s="4" t="s">
        <v>6</v>
      </c>
      <c r="E32" s="7"/>
    </row>
    <row r="33" spans="1:5" hidden="1" x14ac:dyDescent="0.2">
      <c r="A33" s="7">
        <v>43682</v>
      </c>
      <c r="B33" s="4">
        <v>34</v>
      </c>
      <c r="C33" s="4" t="s">
        <v>5</v>
      </c>
      <c r="D33" s="4" t="s">
        <v>21</v>
      </c>
      <c r="E33" s="7"/>
    </row>
    <row r="34" spans="1:5" hidden="1" x14ac:dyDescent="0.2">
      <c r="A34" s="7">
        <v>43682</v>
      </c>
      <c r="B34" s="4">
        <v>32</v>
      </c>
      <c r="C34" s="4" t="s">
        <v>5</v>
      </c>
      <c r="D34" s="4" t="s">
        <v>15</v>
      </c>
      <c r="E34" s="7"/>
    </row>
    <row r="35" spans="1:5" hidden="1" x14ac:dyDescent="0.2">
      <c r="A35" s="7">
        <v>43682</v>
      </c>
      <c r="B35" s="4">
        <v>9</v>
      </c>
      <c r="C35" s="4" t="s">
        <v>5</v>
      </c>
      <c r="D35" s="4" t="s">
        <v>18</v>
      </c>
      <c r="E35" s="7"/>
    </row>
    <row r="36" spans="1:5" hidden="1" x14ac:dyDescent="0.2">
      <c r="A36" s="7">
        <v>43676</v>
      </c>
      <c r="B36" s="4">
        <v>9</v>
      </c>
      <c r="C36" s="4" t="s">
        <v>7</v>
      </c>
      <c r="D36" s="4" t="s">
        <v>8</v>
      </c>
      <c r="E36" s="7"/>
    </row>
    <row r="37" spans="1:5" hidden="1" x14ac:dyDescent="0.2">
      <c r="A37" s="7">
        <v>43676</v>
      </c>
      <c r="B37" s="4">
        <v>28</v>
      </c>
      <c r="C37" s="4" t="s">
        <v>7</v>
      </c>
      <c r="D37" s="4" t="s">
        <v>9</v>
      </c>
      <c r="E37" s="7"/>
    </row>
    <row r="38" spans="1:5" hidden="1" x14ac:dyDescent="0.2">
      <c r="A38" s="7">
        <v>43676</v>
      </c>
      <c r="B38" s="4">
        <v>20</v>
      </c>
      <c r="C38" s="4" t="s">
        <v>7</v>
      </c>
      <c r="D38" s="4" t="s">
        <v>16</v>
      </c>
      <c r="E38" s="7"/>
    </row>
    <row r="39" spans="1:5" hidden="1" x14ac:dyDescent="0.2">
      <c r="A39" s="7">
        <v>43676</v>
      </c>
      <c r="B39" s="4">
        <v>24</v>
      </c>
      <c r="C39" s="4" t="s">
        <v>7</v>
      </c>
      <c r="D39" s="4" t="s">
        <v>18</v>
      </c>
      <c r="E39" s="7"/>
    </row>
    <row r="40" spans="1:5" hidden="1" x14ac:dyDescent="0.2">
      <c r="A40" s="7">
        <v>43676</v>
      </c>
      <c r="B40" s="4">
        <v>14</v>
      </c>
      <c r="C40" s="4" t="s">
        <v>7</v>
      </c>
      <c r="D40" s="4" t="s">
        <v>14</v>
      </c>
      <c r="E40" s="7"/>
    </row>
    <row r="41" spans="1:5" hidden="1" x14ac:dyDescent="0.2">
      <c r="A41" s="7">
        <v>43677</v>
      </c>
      <c r="B41" s="4">
        <v>28</v>
      </c>
      <c r="C41" s="4" t="s">
        <v>7</v>
      </c>
      <c r="D41" s="4" t="s">
        <v>16</v>
      </c>
      <c r="E41" s="7"/>
    </row>
    <row r="42" spans="1:5" hidden="1" x14ac:dyDescent="0.2">
      <c r="A42" s="7">
        <v>43677</v>
      </c>
      <c r="B42" s="4">
        <v>31</v>
      </c>
      <c r="C42" s="4" t="s">
        <v>7</v>
      </c>
      <c r="D42" s="4" t="s">
        <v>18</v>
      </c>
      <c r="E42" s="7"/>
    </row>
    <row r="43" spans="1:5" hidden="1" x14ac:dyDescent="0.2">
      <c r="A43" s="7">
        <v>43677</v>
      </c>
      <c r="B43" s="4">
        <v>21</v>
      </c>
      <c r="C43" s="4" t="s">
        <v>7</v>
      </c>
      <c r="D43" s="4" t="s">
        <v>14</v>
      </c>
      <c r="E43" s="7"/>
    </row>
    <row r="44" spans="1:5" hidden="1" x14ac:dyDescent="0.2">
      <c r="A44" s="7">
        <v>43677</v>
      </c>
      <c r="B44" s="4">
        <v>27</v>
      </c>
      <c r="C44" s="4" t="s">
        <v>7</v>
      </c>
      <c r="D44" s="4" t="s">
        <v>21</v>
      </c>
      <c r="E44" s="7"/>
    </row>
    <row r="45" spans="1:5" hidden="1" x14ac:dyDescent="0.2">
      <c r="A45" s="7">
        <v>43677</v>
      </c>
      <c r="B45" s="4">
        <v>28</v>
      </c>
      <c r="C45" s="4" t="s">
        <v>7</v>
      </c>
      <c r="D45" s="4" t="s">
        <v>8</v>
      </c>
      <c r="E45" s="7"/>
    </row>
    <row r="46" spans="1:5" hidden="1" x14ac:dyDescent="0.2">
      <c r="A46" s="7">
        <v>43678</v>
      </c>
      <c r="B46" s="4">
        <v>25</v>
      </c>
      <c r="C46" s="4" t="s">
        <v>7</v>
      </c>
      <c r="D46" s="4" t="s">
        <v>16</v>
      </c>
      <c r="E46" s="7"/>
    </row>
    <row r="47" spans="1:5" hidden="1" x14ac:dyDescent="0.2">
      <c r="A47" s="7">
        <v>43678</v>
      </c>
      <c r="B47" s="4">
        <v>16</v>
      </c>
      <c r="C47" s="4" t="s">
        <v>7</v>
      </c>
      <c r="D47" s="4" t="s">
        <v>15</v>
      </c>
      <c r="E47" s="7"/>
    </row>
    <row r="48" spans="1:5" hidden="1" x14ac:dyDescent="0.2">
      <c r="A48" s="7">
        <v>43678</v>
      </c>
      <c r="B48" s="4">
        <v>30</v>
      </c>
      <c r="C48" s="4" t="s">
        <v>7</v>
      </c>
      <c r="D48" s="4" t="s">
        <v>19</v>
      </c>
      <c r="E48" s="7"/>
    </row>
    <row r="49" spans="1:5" hidden="1" x14ac:dyDescent="0.2">
      <c r="A49" s="7">
        <v>43678</v>
      </c>
      <c r="B49" s="4">
        <v>17</v>
      </c>
      <c r="C49" s="4" t="s">
        <v>7</v>
      </c>
      <c r="D49" s="4" t="s">
        <v>21</v>
      </c>
      <c r="E49" s="7"/>
    </row>
    <row r="50" spans="1:5" hidden="1" x14ac:dyDescent="0.2">
      <c r="A50" s="7">
        <v>43678</v>
      </c>
      <c r="B50" s="4">
        <v>25</v>
      </c>
      <c r="C50" s="4" t="s">
        <v>7</v>
      </c>
      <c r="D50" s="4" t="s">
        <v>8</v>
      </c>
      <c r="E50" s="7"/>
    </row>
    <row r="51" spans="1:5" hidden="1" x14ac:dyDescent="0.2">
      <c r="A51" s="7">
        <v>43678</v>
      </c>
      <c r="B51" s="4">
        <v>20</v>
      </c>
      <c r="C51" s="4" t="s">
        <v>7</v>
      </c>
      <c r="D51" s="4" t="s">
        <v>16</v>
      </c>
      <c r="E51" s="7"/>
    </row>
    <row r="52" spans="1:5" hidden="1" x14ac:dyDescent="0.2">
      <c r="A52" s="7">
        <v>43678</v>
      </c>
      <c r="B52" s="4">
        <v>10</v>
      </c>
      <c r="C52" s="4" t="s">
        <v>7</v>
      </c>
      <c r="D52" s="4" t="s">
        <v>22</v>
      </c>
      <c r="E52" s="7"/>
    </row>
    <row r="53" spans="1:5" hidden="1" x14ac:dyDescent="0.2">
      <c r="A53" s="7">
        <v>43679</v>
      </c>
      <c r="B53" s="4">
        <v>33</v>
      </c>
      <c r="C53" s="4" t="s">
        <v>7</v>
      </c>
      <c r="D53" s="4" t="s">
        <v>8</v>
      </c>
      <c r="E53" s="7"/>
    </row>
    <row r="54" spans="1:5" hidden="1" x14ac:dyDescent="0.2">
      <c r="A54" s="7">
        <v>43679</v>
      </c>
      <c r="B54" s="4">
        <v>33</v>
      </c>
      <c r="C54" s="4" t="s">
        <v>7</v>
      </c>
      <c r="D54" s="4" t="s">
        <v>19</v>
      </c>
      <c r="E54" s="7"/>
    </row>
    <row r="55" spans="1:5" hidden="1" x14ac:dyDescent="0.2">
      <c r="A55" s="7">
        <v>43680</v>
      </c>
      <c r="B55" s="4">
        <v>25</v>
      </c>
      <c r="C55" s="4" t="s">
        <v>7</v>
      </c>
      <c r="D55" s="4" t="s">
        <v>16</v>
      </c>
      <c r="E55" s="7"/>
    </row>
    <row r="56" spans="1:5" hidden="1" x14ac:dyDescent="0.2">
      <c r="A56" s="7">
        <v>43680</v>
      </c>
      <c r="B56" s="4">
        <v>24</v>
      </c>
      <c r="C56" s="4" t="s">
        <v>7</v>
      </c>
      <c r="D56" s="4" t="s">
        <v>17</v>
      </c>
      <c r="E56" s="7"/>
    </row>
    <row r="57" spans="1:5" hidden="1" x14ac:dyDescent="0.2">
      <c r="A57" s="7">
        <v>43680</v>
      </c>
      <c r="B57" s="4">
        <v>22</v>
      </c>
      <c r="C57" s="4" t="s">
        <v>7</v>
      </c>
      <c r="D57" s="4" t="s">
        <v>9</v>
      </c>
      <c r="E57" s="7"/>
    </row>
    <row r="58" spans="1:5" x14ac:dyDescent="0.2">
      <c r="A58" s="7">
        <v>43681</v>
      </c>
      <c r="B58" s="4">
        <v>21</v>
      </c>
      <c r="C58" s="4" t="s">
        <v>7</v>
      </c>
      <c r="D58" s="4" t="s">
        <v>6</v>
      </c>
      <c r="E58" s="7"/>
    </row>
    <row r="59" spans="1:5" hidden="1" x14ac:dyDescent="0.2">
      <c r="A59" s="7">
        <v>43681</v>
      </c>
      <c r="B59" s="4">
        <v>33</v>
      </c>
      <c r="C59" s="4" t="s">
        <v>7</v>
      </c>
      <c r="D59" s="4" t="s">
        <v>16</v>
      </c>
      <c r="E59" s="7"/>
    </row>
    <row r="60" spans="1:5" hidden="1" x14ac:dyDescent="0.2">
      <c r="A60" s="7">
        <v>43681</v>
      </c>
      <c r="B60" s="4">
        <v>24</v>
      </c>
      <c r="C60" s="4" t="s">
        <v>7</v>
      </c>
      <c r="D60" s="4" t="s">
        <v>8</v>
      </c>
      <c r="E60" s="7"/>
    </row>
    <row r="61" spans="1:5" hidden="1" x14ac:dyDescent="0.2">
      <c r="A61" s="7">
        <v>43681</v>
      </c>
      <c r="B61" s="4">
        <v>18</v>
      </c>
      <c r="C61" s="4" t="s">
        <v>7</v>
      </c>
      <c r="D61" s="4" t="s">
        <v>9</v>
      </c>
      <c r="E61" s="7"/>
    </row>
    <row r="62" spans="1:5" x14ac:dyDescent="0.2">
      <c r="A62" s="7">
        <v>43681</v>
      </c>
      <c r="B62" s="4">
        <v>26</v>
      </c>
      <c r="C62" s="4" t="s">
        <v>7</v>
      </c>
      <c r="D62" s="4" t="s">
        <v>6</v>
      </c>
      <c r="E62" s="7"/>
    </row>
    <row r="63" spans="1:5" hidden="1" x14ac:dyDescent="0.2">
      <c r="A63" s="7">
        <v>43681</v>
      </c>
      <c r="B63" s="4">
        <v>32</v>
      </c>
      <c r="C63" s="4" t="s">
        <v>7</v>
      </c>
      <c r="D63" s="4" t="s">
        <v>14</v>
      </c>
      <c r="E63" s="7"/>
    </row>
    <row r="64" spans="1:5" hidden="1" x14ac:dyDescent="0.2">
      <c r="A64" s="7">
        <v>43681</v>
      </c>
      <c r="B64" s="4">
        <v>22</v>
      </c>
      <c r="C64" s="4" t="s">
        <v>7</v>
      </c>
      <c r="D64" s="4" t="s">
        <v>18</v>
      </c>
      <c r="E64" s="7"/>
    </row>
    <row r="65" spans="1:5" hidden="1" x14ac:dyDescent="0.2">
      <c r="A65" s="7">
        <v>43681</v>
      </c>
      <c r="B65" s="4">
        <v>14</v>
      </c>
      <c r="C65" s="4" t="s">
        <v>7</v>
      </c>
      <c r="D65" s="4" t="s">
        <v>21</v>
      </c>
      <c r="E65" s="7"/>
    </row>
    <row r="66" spans="1:5" hidden="1" x14ac:dyDescent="0.2">
      <c r="A66" s="7">
        <v>43682</v>
      </c>
      <c r="B66" s="4">
        <v>21</v>
      </c>
      <c r="C66" s="4" t="s">
        <v>7</v>
      </c>
      <c r="D66" s="4" t="s">
        <v>9</v>
      </c>
      <c r="E66" s="7"/>
    </row>
    <row r="67" spans="1:5" x14ac:dyDescent="0.2">
      <c r="A67" s="7">
        <v>43682</v>
      </c>
      <c r="B67" s="4">
        <v>10</v>
      </c>
      <c r="C67" s="4" t="s">
        <v>7</v>
      </c>
      <c r="D67" s="4" t="s">
        <v>6</v>
      </c>
      <c r="E67" s="7"/>
    </row>
    <row r="68" spans="1:5" hidden="1" x14ac:dyDescent="0.2">
      <c r="A68" s="7">
        <v>43682</v>
      </c>
      <c r="B68" s="4">
        <v>11</v>
      </c>
      <c r="C68" s="4" t="s">
        <v>7</v>
      </c>
      <c r="D68" s="4" t="s">
        <v>21</v>
      </c>
      <c r="E68" s="7"/>
    </row>
    <row r="69" spans="1:5" hidden="1" x14ac:dyDescent="0.2">
      <c r="A69" s="7">
        <v>43682</v>
      </c>
      <c r="B69" s="4">
        <v>16</v>
      </c>
      <c r="C69" s="4" t="s">
        <v>7</v>
      </c>
      <c r="D69" s="4" t="s">
        <v>21</v>
      </c>
      <c r="E69" s="7"/>
    </row>
    <row r="70" spans="1:5" hidden="1" x14ac:dyDescent="0.2">
      <c r="A70" s="7">
        <v>43676</v>
      </c>
      <c r="B70" s="4">
        <v>9</v>
      </c>
      <c r="C70" s="4" t="s">
        <v>10</v>
      </c>
      <c r="D70" s="4" t="s">
        <v>11</v>
      </c>
      <c r="E70" s="7"/>
    </row>
    <row r="71" spans="1:5" hidden="1" x14ac:dyDescent="0.2">
      <c r="A71" s="7">
        <v>43676</v>
      </c>
      <c r="B71" s="4">
        <v>21</v>
      </c>
      <c r="C71" s="4" t="s">
        <v>10</v>
      </c>
      <c r="D71" s="4" t="s">
        <v>12</v>
      </c>
      <c r="E71" s="7"/>
    </row>
    <row r="72" spans="1:5" hidden="1" x14ac:dyDescent="0.2">
      <c r="A72" s="7">
        <v>43676</v>
      </c>
      <c r="B72" s="4">
        <v>16</v>
      </c>
      <c r="C72" s="4" t="s">
        <v>10</v>
      </c>
      <c r="D72" s="4" t="s">
        <v>17</v>
      </c>
      <c r="E72" s="7"/>
    </row>
    <row r="73" spans="1:5" hidden="1" x14ac:dyDescent="0.2">
      <c r="A73" s="7">
        <v>43676</v>
      </c>
      <c r="B73" s="4">
        <v>32</v>
      </c>
      <c r="C73" s="4" t="s">
        <v>10</v>
      </c>
      <c r="D73" s="4" t="s">
        <v>19</v>
      </c>
      <c r="E73" s="7"/>
    </row>
    <row r="74" spans="1:5" hidden="1" x14ac:dyDescent="0.2">
      <c r="A74" s="7">
        <v>43677</v>
      </c>
      <c r="B74" s="4">
        <v>12</v>
      </c>
      <c r="C74" s="4" t="s">
        <v>10</v>
      </c>
      <c r="D74" s="4" t="s">
        <v>8</v>
      </c>
      <c r="E74" s="7"/>
    </row>
    <row r="75" spans="1:5" hidden="1" x14ac:dyDescent="0.2">
      <c r="A75" s="7">
        <v>43677</v>
      </c>
      <c r="B75" s="4">
        <v>30</v>
      </c>
      <c r="C75" s="4" t="s">
        <v>10</v>
      </c>
      <c r="D75" s="4" t="s">
        <v>17</v>
      </c>
      <c r="E75" s="7"/>
    </row>
    <row r="76" spans="1:5" hidden="1" x14ac:dyDescent="0.2">
      <c r="A76" s="7">
        <v>43677</v>
      </c>
      <c r="B76" s="4">
        <v>13</v>
      </c>
      <c r="C76" s="4" t="s">
        <v>10</v>
      </c>
      <c r="D76" s="4" t="s">
        <v>9</v>
      </c>
      <c r="E76" s="7"/>
    </row>
    <row r="77" spans="1:5" hidden="1" x14ac:dyDescent="0.2">
      <c r="A77" s="7">
        <v>43677</v>
      </c>
      <c r="B77" s="4">
        <v>11</v>
      </c>
      <c r="C77" s="4" t="s">
        <v>10</v>
      </c>
      <c r="D77" s="4" t="s">
        <v>11</v>
      </c>
      <c r="E77" s="7"/>
    </row>
    <row r="78" spans="1:5" hidden="1" x14ac:dyDescent="0.2">
      <c r="A78" s="7">
        <v>43677</v>
      </c>
      <c r="B78" s="4">
        <v>16</v>
      </c>
      <c r="C78" s="4" t="s">
        <v>10</v>
      </c>
      <c r="D78" s="4" t="s">
        <v>17</v>
      </c>
      <c r="E78" s="7"/>
    </row>
    <row r="79" spans="1:5" hidden="1" x14ac:dyDescent="0.2">
      <c r="A79" s="7">
        <v>43678</v>
      </c>
      <c r="B79" s="4">
        <v>12</v>
      </c>
      <c r="C79" s="4" t="s">
        <v>10</v>
      </c>
      <c r="D79" s="4" t="s">
        <v>17</v>
      </c>
      <c r="E79" s="7"/>
    </row>
    <row r="80" spans="1:5" hidden="1" x14ac:dyDescent="0.2">
      <c r="A80" s="7">
        <v>43678</v>
      </c>
      <c r="B80" s="4">
        <v>21</v>
      </c>
      <c r="C80" s="4" t="s">
        <v>10</v>
      </c>
      <c r="D80" s="4" t="s">
        <v>16</v>
      </c>
      <c r="E80" s="7"/>
    </row>
    <row r="81" spans="1:5" hidden="1" x14ac:dyDescent="0.2">
      <c r="A81" s="7">
        <v>43678</v>
      </c>
      <c r="B81" s="4">
        <v>15</v>
      </c>
      <c r="C81" s="4" t="s">
        <v>10</v>
      </c>
      <c r="D81" s="4" t="s">
        <v>18</v>
      </c>
      <c r="E81" s="7"/>
    </row>
    <row r="82" spans="1:5" hidden="1" x14ac:dyDescent="0.2">
      <c r="A82" s="7">
        <v>43678</v>
      </c>
      <c r="B82" s="4">
        <v>16</v>
      </c>
      <c r="C82" s="4" t="s">
        <v>10</v>
      </c>
      <c r="D82" s="4" t="s">
        <v>15</v>
      </c>
      <c r="E82" s="7"/>
    </row>
    <row r="83" spans="1:5" hidden="1" x14ac:dyDescent="0.2">
      <c r="A83" s="7">
        <v>43679</v>
      </c>
      <c r="B83" s="4">
        <v>16</v>
      </c>
      <c r="C83" s="4" t="s">
        <v>10</v>
      </c>
      <c r="D83" s="4" t="s">
        <v>12</v>
      </c>
      <c r="E83" s="7"/>
    </row>
    <row r="84" spans="1:5" hidden="1" x14ac:dyDescent="0.2">
      <c r="A84" s="7">
        <v>43679</v>
      </c>
      <c r="B84" s="4">
        <v>20</v>
      </c>
      <c r="C84" s="4" t="s">
        <v>10</v>
      </c>
      <c r="D84" s="4" t="s">
        <v>12</v>
      </c>
      <c r="E84" s="7"/>
    </row>
    <row r="85" spans="1:5" hidden="1" x14ac:dyDescent="0.2">
      <c r="A85" s="7">
        <v>43680</v>
      </c>
      <c r="B85" s="4">
        <v>34</v>
      </c>
      <c r="C85" s="4" t="s">
        <v>10</v>
      </c>
      <c r="D85" s="4" t="s">
        <v>8</v>
      </c>
      <c r="E85" s="7"/>
    </row>
    <row r="86" spans="1:5" hidden="1" x14ac:dyDescent="0.2">
      <c r="A86" s="7">
        <v>43680</v>
      </c>
      <c r="B86" s="4">
        <v>29</v>
      </c>
      <c r="C86" s="4" t="s">
        <v>10</v>
      </c>
      <c r="D86" s="4" t="s">
        <v>12</v>
      </c>
      <c r="E86" s="7"/>
    </row>
    <row r="87" spans="1:5" hidden="1" x14ac:dyDescent="0.2">
      <c r="A87" s="7">
        <v>43680</v>
      </c>
      <c r="B87" s="4">
        <v>23</v>
      </c>
      <c r="C87" s="4" t="s">
        <v>10</v>
      </c>
      <c r="D87" s="4" t="s">
        <v>21</v>
      </c>
      <c r="E87" s="7"/>
    </row>
    <row r="88" spans="1:5" hidden="1" x14ac:dyDescent="0.2">
      <c r="A88" s="7">
        <v>43681</v>
      </c>
      <c r="B88" s="4">
        <v>34</v>
      </c>
      <c r="C88" s="4" t="s">
        <v>10</v>
      </c>
      <c r="D88" s="4" t="s">
        <v>12</v>
      </c>
      <c r="E88" s="7"/>
    </row>
    <row r="89" spans="1:5" hidden="1" x14ac:dyDescent="0.2">
      <c r="A89" s="7">
        <v>43681</v>
      </c>
      <c r="B89" s="4">
        <v>21</v>
      </c>
      <c r="C89" s="4" t="s">
        <v>10</v>
      </c>
      <c r="D89" s="4" t="s">
        <v>19</v>
      </c>
      <c r="E89" s="7"/>
    </row>
    <row r="90" spans="1:5" hidden="1" x14ac:dyDescent="0.2">
      <c r="A90" s="7">
        <v>43681</v>
      </c>
      <c r="B90" s="4">
        <v>31</v>
      </c>
      <c r="C90" s="4" t="s">
        <v>10</v>
      </c>
      <c r="D90" s="4" t="s">
        <v>9</v>
      </c>
      <c r="E90" s="7"/>
    </row>
    <row r="91" spans="1:5" hidden="1" x14ac:dyDescent="0.2">
      <c r="A91" s="7">
        <v>43681</v>
      </c>
      <c r="B91" s="4">
        <v>32</v>
      </c>
      <c r="C91" s="4" t="s">
        <v>10</v>
      </c>
      <c r="D91" s="4" t="s">
        <v>17</v>
      </c>
      <c r="E91" s="7"/>
    </row>
    <row r="92" spans="1:5" hidden="1" x14ac:dyDescent="0.2">
      <c r="A92" s="7">
        <v>43682</v>
      </c>
      <c r="B92" s="4">
        <v>17</v>
      </c>
      <c r="C92" s="4" t="s">
        <v>10</v>
      </c>
      <c r="D92" s="4" t="s">
        <v>14</v>
      </c>
      <c r="E92" s="7"/>
    </row>
    <row r="93" spans="1:5" hidden="1" x14ac:dyDescent="0.2">
      <c r="A93" s="7">
        <v>43682</v>
      </c>
      <c r="B93" s="4">
        <v>31</v>
      </c>
      <c r="C93" s="4" t="s">
        <v>10</v>
      </c>
      <c r="D93" s="4" t="s">
        <v>16</v>
      </c>
      <c r="E93" s="7"/>
    </row>
    <row r="94" spans="1:5" hidden="1" x14ac:dyDescent="0.2">
      <c r="A94" s="7">
        <v>43682</v>
      </c>
      <c r="B94" s="4">
        <v>29</v>
      </c>
      <c r="C94" s="4" t="s">
        <v>10</v>
      </c>
      <c r="D94" s="4" t="s">
        <v>15</v>
      </c>
      <c r="E94" s="7"/>
    </row>
    <row r="95" spans="1:5" x14ac:dyDescent="0.2">
      <c r="A95" s="7">
        <v>43682</v>
      </c>
      <c r="B95" s="4">
        <v>15</v>
      </c>
      <c r="C95" s="4" t="s">
        <v>10</v>
      </c>
      <c r="D95" s="4" t="s">
        <v>6</v>
      </c>
      <c r="E95" s="7"/>
    </row>
    <row r="96" spans="1:5" hidden="1" x14ac:dyDescent="0.2">
      <c r="A96" s="7">
        <v>43682</v>
      </c>
      <c r="B96" s="4">
        <v>28</v>
      </c>
      <c r="C96" s="4" t="s">
        <v>10</v>
      </c>
      <c r="D96" s="4" t="s">
        <v>14</v>
      </c>
      <c r="E96" s="7"/>
    </row>
    <row r="97" spans="1:5" hidden="1" x14ac:dyDescent="0.2">
      <c r="A97" s="7">
        <v>43682</v>
      </c>
      <c r="B97" s="4">
        <v>35</v>
      </c>
      <c r="C97" s="4" t="s">
        <v>10</v>
      </c>
      <c r="D97" s="4" t="s">
        <v>17</v>
      </c>
      <c r="E97" s="7"/>
    </row>
    <row r="98" spans="1:5" hidden="1" x14ac:dyDescent="0.2">
      <c r="A98" s="7">
        <v>43676</v>
      </c>
      <c r="B98" s="4">
        <v>9</v>
      </c>
      <c r="C98" s="4" t="s">
        <v>13</v>
      </c>
      <c r="D98" s="4" t="s">
        <v>14</v>
      </c>
      <c r="E98" s="7"/>
    </row>
    <row r="99" spans="1:5" hidden="1" x14ac:dyDescent="0.2">
      <c r="A99" s="7">
        <v>43676</v>
      </c>
      <c r="B99" s="4">
        <v>29</v>
      </c>
      <c r="C99" s="4" t="s">
        <v>13</v>
      </c>
      <c r="D99" s="4" t="s">
        <v>15</v>
      </c>
      <c r="E99" s="7"/>
    </row>
    <row r="100" spans="1:5" hidden="1" x14ac:dyDescent="0.2">
      <c r="A100" s="7">
        <v>43676</v>
      </c>
      <c r="B100" s="4">
        <v>20</v>
      </c>
      <c r="C100" s="4" t="s">
        <v>13</v>
      </c>
      <c r="D100" s="4" t="s">
        <v>15</v>
      </c>
      <c r="E100" s="7"/>
    </row>
    <row r="101" spans="1:5" hidden="1" x14ac:dyDescent="0.2">
      <c r="A101" s="7">
        <v>43677</v>
      </c>
      <c r="B101" s="4">
        <v>33</v>
      </c>
      <c r="C101" s="4" t="s">
        <v>13</v>
      </c>
      <c r="D101" s="4" t="s">
        <v>19</v>
      </c>
      <c r="E101" s="7"/>
    </row>
    <row r="102" spans="1:5" hidden="1" x14ac:dyDescent="0.2">
      <c r="A102" s="7">
        <v>43677</v>
      </c>
      <c r="B102" s="4">
        <v>34</v>
      </c>
      <c r="C102" s="4" t="s">
        <v>13</v>
      </c>
      <c r="D102" s="4" t="s">
        <v>19</v>
      </c>
      <c r="E102" s="7"/>
    </row>
    <row r="103" spans="1:5" hidden="1" x14ac:dyDescent="0.2">
      <c r="A103" s="7">
        <v>43677</v>
      </c>
      <c r="B103" s="4">
        <v>35</v>
      </c>
      <c r="C103" s="4" t="s">
        <v>13</v>
      </c>
      <c r="D103" s="4" t="s">
        <v>19</v>
      </c>
      <c r="E103" s="7"/>
    </row>
    <row r="104" spans="1:5" hidden="1" x14ac:dyDescent="0.2">
      <c r="A104" s="7">
        <v>43678</v>
      </c>
      <c r="B104" s="4">
        <v>26</v>
      </c>
      <c r="C104" s="4" t="s">
        <v>13</v>
      </c>
      <c r="D104" s="4" t="s">
        <v>19</v>
      </c>
      <c r="E104" s="7"/>
    </row>
    <row r="105" spans="1:5" hidden="1" x14ac:dyDescent="0.2">
      <c r="A105" s="7">
        <v>43678</v>
      </c>
      <c r="B105" s="4">
        <v>22</v>
      </c>
      <c r="C105" s="4" t="s">
        <v>13</v>
      </c>
      <c r="D105" s="4" t="s">
        <v>14</v>
      </c>
      <c r="E105" s="7"/>
    </row>
    <row r="106" spans="1:5" hidden="1" x14ac:dyDescent="0.2">
      <c r="A106" s="7">
        <v>43678</v>
      </c>
      <c r="B106" s="4">
        <v>16</v>
      </c>
      <c r="C106" s="4" t="s">
        <v>13</v>
      </c>
      <c r="D106" s="4" t="s">
        <v>22</v>
      </c>
      <c r="E106" s="7"/>
    </row>
    <row r="107" spans="1:5" hidden="1" x14ac:dyDescent="0.2">
      <c r="A107" s="7">
        <v>43679</v>
      </c>
      <c r="B107" s="4">
        <v>24</v>
      </c>
      <c r="C107" s="4" t="s">
        <v>13</v>
      </c>
      <c r="D107" s="4" t="s">
        <v>19</v>
      </c>
      <c r="E107" s="7"/>
    </row>
    <row r="108" spans="1:5" hidden="1" x14ac:dyDescent="0.2">
      <c r="A108" s="7">
        <v>43679</v>
      </c>
      <c r="B108" s="4">
        <v>10</v>
      </c>
      <c r="C108" s="4" t="s">
        <v>13</v>
      </c>
      <c r="D108" s="4" t="s">
        <v>15</v>
      </c>
      <c r="E108" s="7"/>
    </row>
    <row r="109" spans="1:5" hidden="1" x14ac:dyDescent="0.2">
      <c r="A109" s="7">
        <v>43680</v>
      </c>
      <c r="B109" s="4">
        <v>29</v>
      </c>
      <c r="C109" s="4" t="s">
        <v>13</v>
      </c>
      <c r="D109" s="4" t="s">
        <v>14</v>
      </c>
      <c r="E109" s="7"/>
    </row>
    <row r="110" spans="1:5" hidden="1" x14ac:dyDescent="0.2">
      <c r="A110" s="7">
        <v>43681</v>
      </c>
      <c r="B110" s="4">
        <v>14</v>
      </c>
      <c r="C110" s="4" t="s">
        <v>13</v>
      </c>
      <c r="D110" s="4" t="s">
        <v>14</v>
      </c>
      <c r="E110" s="7"/>
    </row>
    <row r="111" spans="1:5" hidden="1" x14ac:dyDescent="0.2">
      <c r="A111" s="7">
        <v>43681</v>
      </c>
      <c r="B111" s="4">
        <v>9</v>
      </c>
      <c r="C111" s="4" t="s">
        <v>13</v>
      </c>
      <c r="D111" s="4" t="s">
        <v>19</v>
      </c>
      <c r="E111" s="7"/>
    </row>
    <row r="112" spans="1:5" hidden="1" x14ac:dyDescent="0.2">
      <c r="A112" s="7">
        <v>43681</v>
      </c>
      <c r="B112" s="4">
        <v>21</v>
      </c>
      <c r="C112" s="4" t="s">
        <v>13</v>
      </c>
      <c r="D112" s="4" t="s">
        <v>9</v>
      </c>
      <c r="E112" s="7"/>
    </row>
    <row r="113" spans="1:5" hidden="1" x14ac:dyDescent="0.2">
      <c r="A113" s="7">
        <v>43681</v>
      </c>
      <c r="B113" s="4">
        <v>16</v>
      </c>
      <c r="C113" s="4" t="s">
        <v>13</v>
      </c>
      <c r="D113" s="4" t="s">
        <v>8</v>
      </c>
      <c r="E113" s="7"/>
    </row>
    <row r="114" spans="1:5" hidden="1" x14ac:dyDescent="0.2">
      <c r="A114" s="7">
        <v>43682</v>
      </c>
      <c r="B114" s="4">
        <v>28</v>
      </c>
      <c r="C114" s="4" t="s">
        <v>13</v>
      </c>
      <c r="D114" s="4" t="s">
        <v>8</v>
      </c>
      <c r="E114" s="7"/>
    </row>
    <row r="115" spans="1:5" x14ac:dyDescent="0.2">
      <c r="A115" s="7">
        <v>43682</v>
      </c>
      <c r="B115" s="4">
        <v>24</v>
      </c>
      <c r="C115" s="4" t="s">
        <v>13</v>
      </c>
      <c r="D115" s="4" t="s">
        <v>6</v>
      </c>
      <c r="E115" s="7"/>
    </row>
    <row r="116" spans="1:5" hidden="1" x14ac:dyDescent="0.2">
      <c r="A116" s="7">
        <v>43682</v>
      </c>
      <c r="B116" s="4">
        <v>30</v>
      </c>
      <c r="C116" s="4" t="s">
        <v>13</v>
      </c>
      <c r="D116" s="4" t="s">
        <v>14</v>
      </c>
      <c r="E116" s="7"/>
    </row>
    <row r="117" spans="1:5" hidden="1" x14ac:dyDescent="0.2">
      <c r="A117" s="7">
        <v>43682</v>
      </c>
      <c r="B117" s="4">
        <v>24</v>
      </c>
      <c r="C117" s="4" t="s">
        <v>13</v>
      </c>
      <c r="D117" s="4" t="s">
        <v>9</v>
      </c>
      <c r="E117" s="7"/>
    </row>
    <row r="118" spans="1:5" hidden="1" x14ac:dyDescent="0.2">
      <c r="A118" s="7">
        <v>43682</v>
      </c>
      <c r="B118" s="4">
        <v>9</v>
      </c>
      <c r="C118" s="4" t="s">
        <v>13</v>
      </c>
      <c r="D118" s="4" t="s">
        <v>9</v>
      </c>
      <c r="E118" s="7"/>
    </row>
    <row r="119" spans="1:5" hidden="1" x14ac:dyDescent="0.2">
      <c r="A119" s="7">
        <v>43682</v>
      </c>
      <c r="B119" s="4">
        <v>14</v>
      </c>
      <c r="C119" s="4" t="s">
        <v>13</v>
      </c>
      <c r="D119" s="4" t="s">
        <v>11</v>
      </c>
      <c r="E119" s="7"/>
    </row>
    <row r="120" spans="1:5" hidden="1" x14ac:dyDescent="0.2">
      <c r="A120" s="7">
        <v>43682</v>
      </c>
      <c r="B120" s="4">
        <v>18</v>
      </c>
      <c r="C120" s="4" t="s">
        <v>13</v>
      </c>
      <c r="D120" s="4" t="s">
        <v>16</v>
      </c>
      <c r="E120" s="7"/>
    </row>
    <row r="121" spans="1:5" hidden="1" x14ac:dyDescent="0.2"/>
    <row r="122" spans="1:5" x14ac:dyDescent="0.2">
      <c r="A122" s="33" t="s">
        <v>41</v>
      </c>
      <c r="B122" s="34">
        <f>SUBTOTAL(109,Table1[Quantity])</f>
        <v>353</v>
      </c>
      <c r="C122" s="33"/>
      <c r="D122" s="33">
        <f>SUBTOTAL(103,Table1[State])</f>
        <v>18</v>
      </c>
    </row>
  </sheetData>
  <mergeCells count="1">
    <mergeCell ref="A1:D1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9FCD-7E25-4BB7-BC9B-6671DDCB720A}">
  <dimension ref="A1:F120"/>
  <sheetViews>
    <sheetView tabSelected="1" workbookViewId="0">
      <selection activeCell="E8" sqref="E8"/>
    </sheetView>
  </sheetViews>
  <sheetFormatPr baseColWidth="10" defaultColWidth="8.83203125" defaultRowHeight="15" x14ac:dyDescent="0.2"/>
  <cols>
    <col min="1" max="1" width="12.1640625" style="4" customWidth="1"/>
    <col min="2" max="2" width="10.1640625" style="4" customWidth="1"/>
    <col min="3" max="3" width="20.1640625" style="4" customWidth="1"/>
    <col min="4" max="16384" width="8.83203125" style="4"/>
  </cols>
  <sheetData>
    <row r="1" spans="1:6" x14ac:dyDescent="0.2">
      <c r="A1" s="18" t="s">
        <v>0</v>
      </c>
      <c r="B1" s="18"/>
      <c r="C1" s="18"/>
      <c r="D1" s="18"/>
    </row>
    <row r="2" spans="1:6" x14ac:dyDescent="0.2">
      <c r="A2" s="5"/>
      <c r="B2" s="5"/>
      <c r="C2" s="5"/>
      <c r="D2" s="5"/>
    </row>
    <row r="3" spans="1:6" x14ac:dyDescent="0.2">
      <c r="A3" s="6" t="s">
        <v>1</v>
      </c>
      <c r="B3" s="6" t="s">
        <v>2</v>
      </c>
      <c r="C3" s="6" t="s">
        <v>3</v>
      </c>
      <c r="D3" s="6" t="s">
        <v>4</v>
      </c>
    </row>
    <row r="4" spans="1:6" x14ac:dyDescent="0.2">
      <c r="A4" s="7">
        <v>43311</v>
      </c>
      <c r="B4" s="4">
        <v>21</v>
      </c>
      <c r="C4" s="4" t="s">
        <v>5</v>
      </c>
      <c r="D4" s="4" t="s">
        <v>6</v>
      </c>
      <c r="E4" s="7"/>
      <c r="F4" s="17"/>
    </row>
    <row r="5" spans="1:6" x14ac:dyDescent="0.2">
      <c r="A5" s="7">
        <v>43311</v>
      </c>
      <c r="B5" s="4">
        <v>16</v>
      </c>
      <c r="C5" s="4" t="s">
        <v>7</v>
      </c>
      <c r="D5" s="4" t="s">
        <v>8</v>
      </c>
      <c r="E5" s="7"/>
      <c r="F5" s="17"/>
    </row>
    <row r="6" spans="1:6" x14ac:dyDescent="0.2">
      <c r="A6" s="7">
        <v>43311</v>
      </c>
      <c r="B6" s="4">
        <v>25</v>
      </c>
      <c r="C6" s="4" t="s">
        <v>7</v>
      </c>
      <c r="D6" s="4" t="s">
        <v>9</v>
      </c>
      <c r="E6" s="7"/>
      <c r="F6" s="17"/>
    </row>
    <row r="7" spans="1:6" x14ac:dyDescent="0.2">
      <c r="A7" s="7">
        <v>43311</v>
      </c>
      <c r="B7" s="4">
        <v>19</v>
      </c>
      <c r="C7" s="4" t="s">
        <v>10</v>
      </c>
      <c r="D7" s="4" t="s">
        <v>11</v>
      </c>
      <c r="E7" s="7"/>
      <c r="F7" s="17"/>
    </row>
    <row r="8" spans="1:6" x14ac:dyDescent="0.2">
      <c r="A8" s="7">
        <v>43311</v>
      </c>
      <c r="B8" s="4">
        <v>14</v>
      </c>
      <c r="C8" s="4" t="s">
        <v>10</v>
      </c>
      <c r="D8" s="4" t="s">
        <v>12</v>
      </c>
      <c r="E8" s="7"/>
      <c r="F8" s="17"/>
    </row>
    <row r="9" spans="1:6" x14ac:dyDescent="0.2">
      <c r="A9" s="7">
        <v>43311</v>
      </c>
      <c r="B9" s="4">
        <v>21</v>
      </c>
      <c r="C9" s="4" t="s">
        <v>13</v>
      </c>
      <c r="D9" s="4" t="s">
        <v>14</v>
      </c>
      <c r="E9" s="7"/>
      <c r="F9" s="17"/>
    </row>
    <row r="10" spans="1:6" x14ac:dyDescent="0.2">
      <c r="A10" s="7">
        <v>43311</v>
      </c>
      <c r="B10" s="4">
        <v>5</v>
      </c>
      <c r="C10" s="4" t="s">
        <v>13</v>
      </c>
      <c r="D10" s="4" t="s">
        <v>15</v>
      </c>
      <c r="E10" s="7"/>
      <c r="F10" s="17"/>
    </row>
    <row r="11" spans="1:6" x14ac:dyDescent="0.2">
      <c r="A11" s="7">
        <v>43311</v>
      </c>
      <c r="B11" s="4">
        <v>11</v>
      </c>
      <c r="C11" s="4" t="s">
        <v>7</v>
      </c>
      <c r="D11" s="4" t="s">
        <v>16</v>
      </c>
      <c r="E11" s="7"/>
      <c r="F11" s="17"/>
    </row>
    <row r="12" spans="1:6" x14ac:dyDescent="0.2">
      <c r="A12" s="7">
        <v>43311</v>
      </c>
      <c r="B12" s="4">
        <v>23</v>
      </c>
      <c r="C12" s="4" t="s">
        <v>5</v>
      </c>
      <c r="D12" s="4" t="s">
        <v>6</v>
      </c>
      <c r="E12" s="7"/>
      <c r="F12" s="17"/>
    </row>
    <row r="13" spans="1:6" x14ac:dyDescent="0.2">
      <c r="A13" s="7">
        <v>43311</v>
      </c>
      <c r="B13" s="4">
        <v>13</v>
      </c>
      <c r="C13" s="4" t="s">
        <v>13</v>
      </c>
      <c r="D13" s="4" t="s">
        <v>15</v>
      </c>
      <c r="E13" s="7"/>
      <c r="F13" s="17"/>
    </row>
    <row r="14" spans="1:6" x14ac:dyDescent="0.2">
      <c r="A14" s="7">
        <v>43311</v>
      </c>
      <c r="B14" s="4">
        <v>10</v>
      </c>
      <c r="C14" s="4" t="s">
        <v>10</v>
      </c>
      <c r="D14" s="4" t="s">
        <v>17</v>
      </c>
      <c r="E14" s="7"/>
      <c r="F14" s="17"/>
    </row>
    <row r="15" spans="1:6" x14ac:dyDescent="0.2">
      <c r="A15" s="7">
        <v>43311</v>
      </c>
      <c r="B15" s="4">
        <v>11</v>
      </c>
      <c r="C15" s="4" t="s">
        <v>7</v>
      </c>
      <c r="D15" s="4" t="s">
        <v>18</v>
      </c>
      <c r="E15" s="7"/>
      <c r="F15" s="17"/>
    </row>
    <row r="16" spans="1:6" x14ac:dyDescent="0.2">
      <c r="A16" s="7">
        <v>43311</v>
      </c>
      <c r="B16" s="4">
        <v>6</v>
      </c>
      <c r="C16" s="4" t="s">
        <v>7</v>
      </c>
      <c r="D16" s="4" t="s">
        <v>14</v>
      </c>
      <c r="E16" s="7"/>
      <c r="F16" s="17"/>
    </row>
    <row r="17" spans="1:6" x14ac:dyDescent="0.2">
      <c r="A17" s="7">
        <v>43311</v>
      </c>
      <c r="B17" s="4">
        <v>18</v>
      </c>
      <c r="C17" s="4" t="s">
        <v>5</v>
      </c>
      <c r="D17" s="4" t="s">
        <v>12</v>
      </c>
      <c r="E17" s="7"/>
      <c r="F17" s="17"/>
    </row>
    <row r="18" spans="1:6" x14ac:dyDescent="0.2">
      <c r="A18" s="7">
        <v>43311</v>
      </c>
      <c r="B18" s="4">
        <v>18</v>
      </c>
      <c r="C18" s="4" t="s">
        <v>5</v>
      </c>
      <c r="D18" s="4" t="s">
        <v>12</v>
      </c>
      <c r="E18" s="7"/>
      <c r="F18" s="17"/>
    </row>
    <row r="19" spans="1:6" x14ac:dyDescent="0.2">
      <c r="A19" s="7">
        <v>43311</v>
      </c>
      <c r="B19" s="4">
        <v>20</v>
      </c>
      <c r="C19" s="4" t="s">
        <v>10</v>
      </c>
      <c r="D19" s="4" t="s">
        <v>19</v>
      </c>
      <c r="E19" s="7"/>
      <c r="F19" s="17"/>
    </row>
    <row r="20" spans="1:6" x14ac:dyDescent="0.2">
      <c r="A20" s="7">
        <v>43312</v>
      </c>
      <c r="B20" s="4">
        <v>18</v>
      </c>
      <c r="C20" s="4" t="s">
        <v>5</v>
      </c>
      <c r="D20" s="4" t="s">
        <v>20</v>
      </c>
      <c r="E20" s="7"/>
      <c r="F20" s="17"/>
    </row>
    <row r="21" spans="1:6" x14ac:dyDescent="0.2">
      <c r="A21" s="7">
        <v>43312</v>
      </c>
      <c r="B21" s="4">
        <v>24</v>
      </c>
      <c r="C21" s="4" t="s">
        <v>10</v>
      </c>
      <c r="D21" s="4" t="s">
        <v>8</v>
      </c>
      <c r="E21" s="7"/>
      <c r="F21" s="17"/>
    </row>
    <row r="22" spans="1:6" x14ac:dyDescent="0.2">
      <c r="A22" s="7">
        <v>43312</v>
      </c>
      <c r="B22" s="4">
        <v>11</v>
      </c>
      <c r="C22" s="4" t="s">
        <v>13</v>
      </c>
      <c r="D22" s="4" t="s">
        <v>19</v>
      </c>
      <c r="E22" s="7"/>
      <c r="F22" s="17"/>
    </row>
    <row r="23" spans="1:6" x14ac:dyDescent="0.2">
      <c r="A23" s="7">
        <v>43312</v>
      </c>
      <c r="B23" s="4">
        <v>16</v>
      </c>
      <c r="C23" s="4" t="s">
        <v>7</v>
      </c>
      <c r="D23" s="4" t="s">
        <v>16</v>
      </c>
      <c r="E23" s="7"/>
      <c r="F23" s="17"/>
    </row>
    <row r="24" spans="1:6" x14ac:dyDescent="0.2">
      <c r="A24" s="7">
        <v>43312</v>
      </c>
      <c r="B24" s="4">
        <v>14</v>
      </c>
      <c r="C24" s="4" t="s">
        <v>5</v>
      </c>
      <c r="D24" s="4" t="s">
        <v>6</v>
      </c>
      <c r="E24" s="7"/>
      <c r="F24" s="17"/>
    </row>
    <row r="25" spans="1:6" x14ac:dyDescent="0.2">
      <c r="A25" s="7">
        <v>43312</v>
      </c>
      <c r="B25" s="4">
        <v>20</v>
      </c>
      <c r="C25" s="4" t="s">
        <v>7</v>
      </c>
      <c r="D25" s="4" t="s">
        <v>18</v>
      </c>
      <c r="E25" s="7"/>
      <c r="F25" s="17"/>
    </row>
    <row r="26" spans="1:6" x14ac:dyDescent="0.2">
      <c r="A26" s="7">
        <v>43312</v>
      </c>
      <c r="B26" s="4">
        <v>14</v>
      </c>
      <c r="C26" s="4" t="s">
        <v>10</v>
      </c>
      <c r="D26" s="4" t="s">
        <v>17</v>
      </c>
      <c r="E26" s="7"/>
      <c r="F26" s="17"/>
    </row>
    <row r="27" spans="1:6" x14ac:dyDescent="0.2">
      <c r="A27" s="7">
        <v>43312</v>
      </c>
      <c r="B27" s="4">
        <v>9</v>
      </c>
      <c r="C27" s="4" t="s">
        <v>7</v>
      </c>
      <c r="D27" s="4" t="s">
        <v>14</v>
      </c>
      <c r="E27" s="7"/>
      <c r="F27" s="17"/>
    </row>
    <row r="28" spans="1:6" x14ac:dyDescent="0.2">
      <c r="A28" s="7">
        <v>43312</v>
      </c>
      <c r="B28" s="4">
        <v>19</v>
      </c>
      <c r="C28" s="4" t="s">
        <v>5</v>
      </c>
      <c r="D28" s="4" t="s">
        <v>6</v>
      </c>
      <c r="E28" s="7"/>
      <c r="F28" s="17"/>
    </row>
    <row r="29" spans="1:6" x14ac:dyDescent="0.2">
      <c r="A29" s="7">
        <v>43312</v>
      </c>
      <c r="B29" s="4">
        <v>25</v>
      </c>
      <c r="C29" s="4" t="s">
        <v>5</v>
      </c>
      <c r="D29" s="4" t="s">
        <v>6</v>
      </c>
      <c r="E29" s="7"/>
      <c r="F29" s="17"/>
    </row>
    <row r="30" spans="1:6" x14ac:dyDescent="0.2">
      <c r="A30" s="7">
        <v>43312</v>
      </c>
      <c r="B30" s="4">
        <v>20</v>
      </c>
      <c r="C30" s="4" t="s">
        <v>5</v>
      </c>
      <c r="D30" s="4" t="s">
        <v>14</v>
      </c>
      <c r="E30" s="7"/>
      <c r="F30" s="17"/>
    </row>
    <row r="31" spans="1:6" x14ac:dyDescent="0.2">
      <c r="A31" s="7">
        <v>43312</v>
      </c>
      <c r="B31" s="4">
        <v>15</v>
      </c>
      <c r="C31" s="4" t="s">
        <v>7</v>
      </c>
      <c r="D31" s="4" t="s">
        <v>21</v>
      </c>
      <c r="E31" s="7"/>
      <c r="F31" s="17"/>
    </row>
    <row r="32" spans="1:6" x14ac:dyDescent="0.2">
      <c r="A32" s="7">
        <v>43312</v>
      </c>
      <c r="B32" s="4">
        <v>5</v>
      </c>
      <c r="C32" s="4" t="s">
        <v>10</v>
      </c>
      <c r="D32" s="4" t="s">
        <v>9</v>
      </c>
      <c r="E32" s="7"/>
      <c r="F32" s="17"/>
    </row>
    <row r="33" spans="1:6" x14ac:dyDescent="0.2">
      <c r="A33" s="7">
        <v>43312</v>
      </c>
      <c r="B33" s="4">
        <v>7</v>
      </c>
      <c r="C33" s="4" t="s">
        <v>10</v>
      </c>
      <c r="D33" s="4" t="s">
        <v>11</v>
      </c>
      <c r="E33" s="7"/>
      <c r="F33" s="17"/>
    </row>
    <row r="34" spans="1:6" x14ac:dyDescent="0.2">
      <c r="A34" s="7">
        <v>43312</v>
      </c>
      <c r="B34" s="4">
        <v>7</v>
      </c>
      <c r="C34" s="4" t="s">
        <v>10</v>
      </c>
      <c r="D34" s="4" t="s">
        <v>17</v>
      </c>
      <c r="E34" s="7"/>
      <c r="F34" s="17"/>
    </row>
    <row r="35" spans="1:6" x14ac:dyDescent="0.2">
      <c r="A35" s="7">
        <v>43312</v>
      </c>
      <c r="B35" s="4">
        <v>12</v>
      </c>
      <c r="C35" s="4" t="s">
        <v>13</v>
      </c>
      <c r="D35" s="4" t="s">
        <v>19</v>
      </c>
      <c r="E35" s="7"/>
      <c r="F35" s="17"/>
    </row>
    <row r="36" spans="1:6" x14ac:dyDescent="0.2">
      <c r="A36" s="7">
        <v>43312</v>
      </c>
      <c r="B36" s="4">
        <v>11</v>
      </c>
      <c r="C36" s="4" t="s">
        <v>13</v>
      </c>
      <c r="D36" s="4" t="s">
        <v>19</v>
      </c>
      <c r="E36" s="7"/>
      <c r="F36" s="17"/>
    </row>
    <row r="37" spans="1:6" x14ac:dyDescent="0.2">
      <c r="A37" s="7">
        <v>43312</v>
      </c>
      <c r="B37" s="4">
        <v>6</v>
      </c>
      <c r="C37" s="4" t="s">
        <v>7</v>
      </c>
      <c r="D37" s="4" t="s">
        <v>8</v>
      </c>
      <c r="E37" s="7"/>
      <c r="F37" s="17"/>
    </row>
    <row r="38" spans="1:6" x14ac:dyDescent="0.2">
      <c r="A38" s="7">
        <v>43313</v>
      </c>
      <c r="B38" s="4">
        <v>5</v>
      </c>
      <c r="C38" s="4" t="s">
        <v>13</v>
      </c>
      <c r="D38" s="4" t="s">
        <v>19</v>
      </c>
      <c r="E38" s="7"/>
      <c r="F38" s="17"/>
    </row>
    <row r="39" spans="1:6" x14ac:dyDescent="0.2">
      <c r="A39" s="7">
        <v>43313</v>
      </c>
      <c r="B39" s="4">
        <v>12</v>
      </c>
      <c r="C39" s="4" t="s">
        <v>5</v>
      </c>
      <c r="D39" s="4" t="s">
        <v>6</v>
      </c>
      <c r="E39" s="7"/>
      <c r="F39" s="17"/>
    </row>
    <row r="40" spans="1:6" x14ac:dyDescent="0.2">
      <c r="A40" s="7">
        <v>43313</v>
      </c>
      <c r="B40" s="4">
        <v>8</v>
      </c>
      <c r="C40" s="4" t="s">
        <v>5</v>
      </c>
      <c r="D40" s="4" t="s">
        <v>15</v>
      </c>
      <c r="E40" s="7"/>
      <c r="F40" s="17"/>
    </row>
    <row r="41" spans="1:6" x14ac:dyDescent="0.2">
      <c r="A41" s="7">
        <v>43313</v>
      </c>
      <c r="B41" s="4">
        <v>20</v>
      </c>
      <c r="C41" s="4" t="s">
        <v>10</v>
      </c>
      <c r="D41" s="4" t="s">
        <v>17</v>
      </c>
      <c r="E41" s="7"/>
      <c r="F41" s="17"/>
    </row>
    <row r="42" spans="1:6" x14ac:dyDescent="0.2">
      <c r="A42" s="7">
        <v>43313</v>
      </c>
      <c r="B42" s="4">
        <v>13</v>
      </c>
      <c r="C42" s="4" t="s">
        <v>10</v>
      </c>
      <c r="D42" s="4" t="s">
        <v>16</v>
      </c>
      <c r="E42" s="7"/>
      <c r="F42" s="17"/>
    </row>
    <row r="43" spans="1:6" x14ac:dyDescent="0.2">
      <c r="A43" s="7">
        <v>43313</v>
      </c>
      <c r="B43" s="4">
        <v>23</v>
      </c>
      <c r="C43" s="4" t="s">
        <v>10</v>
      </c>
      <c r="D43" s="4" t="s">
        <v>18</v>
      </c>
      <c r="E43" s="7"/>
      <c r="F43" s="17"/>
    </row>
    <row r="44" spans="1:6" x14ac:dyDescent="0.2">
      <c r="A44" s="7">
        <v>43313</v>
      </c>
      <c r="B44" s="4">
        <v>12</v>
      </c>
      <c r="C44" s="4" t="s">
        <v>7</v>
      </c>
      <c r="D44" s="4" t="s">
        <v>16</v>
      </c>
      <c r="E44" s="7"/>
      <c r="F44" s="17"/>
    </row>
    <row r="45" spans="1:6" x14ac:dyDescent="0.2">
      <c r="A45" s="7">
        <v>43313</v>
      </c>
      <c r="B45" s="4">
        <v>9</v>
      </c>
      <c r="C45" s="4" t="s">
        <v>7</v>
      </c>
      <c r="D45" s="4" t="s">
        <v>15</v>
      </c>
      <c r="E45" s="7"/>
      <c r="F45" s="17"/>
    </row>
    <row r="46" spans="1:6" x14ac:dyDescent="0.2">
      <c r="A46" s="7">
        <v>43313</v>
      </c>
      <c r="B46" s="4">
        <v>20</v>
      </c>
      <c r="C46" s="4" t="s">
        <v>7</v>
      </c>
      <c r="D46" s="4" t="s">
        <v>19</v>
      </c>
      <c r="E46" s="7"/>
      <c r="F46" s="17"/>
    </row>
    <row r="47" spans="1:6" x14ac:dyDescent="0.2">
      <c r="A47" s="7">
        <v>43313</v>
      </c>
      <c r="B47" s="4">
        <v>7</v>
      </c>
      <c r="C47" s="4" t="s">
        <v>7</v>
      </c>
      <c r="D47" s="4" t="s">
        <v>21</v>
      </c>
      <c r="E47" s="7"/>
      <c r="F47" s="17"/>
    </row>
    <row r="48" spans="1:6" x14ac:dyDescent="0.2">
      <c r="A48" s="7">
        <v>43313</v>
      </c>
      <c r="B48" s="4">
        <v>21</v>
      </c>
      <c r="C48" s="4" t="s">
        <v>7</v>
      </c>
      <c r="D48" s="4" t="s">
        <v>8</v>
      </c>
      <c r="E48" s="7"/>
      <c r="F48" s="17"/>
    </row>
    <row r="49" spans="1:6" x14ac:dyDescent="0.2">
      <c r="A49" s="7">
        <v>43313</v>
      </c>
      <c r="B49" s="4">
        <v>16</v>
      </c>
      <c r="C49" s="4" t="s">
        <v>13</v>
      </c>
      <c r="D49" s="4" t="s">
        <v>14</v>
      </c>
      <c r="E49" s="7"/>
      <c r="F49" s="17"/>
    </row>
    <row r="50" spans="1:6" x14ac:dyDescent="0.2">
      <c r="A50" s="7">
        <v>43313</v>
      </c>
      <c r="B50" s="4">
        <v>14</v>
      </c>
      <c r="C50" s="4" t="s">
        <v>5</v>
      </c>
      <c r="D50" s="4" t="s">
        <v>14</v>
      </c>
      <c r="E50" s="7"/>
      <c r="F50" s="17"/>
    </row>
    <row r="51" spans="1:6" x14ac:dyDescent="0.2">
      <c r="A51" s="7">
        <v>43313</v>
      </c>
      <c r="B51" s="4">
        <v>24</v>
      </c>
      <c r="C51" s="4" t="s">
        <v>10</v>
      </c>
      <c r="D51" s="4" t="s">
        <v>15</v>
      </c>
      <c r="E51" s="7"/>
      <c r="F51" s="17"/>
    </row>
    <row r="52" spans="1:6" x14ac:dyDescent="0.2">
      <c r="A52" s="7">
        <v>43313</v>
      </c>
      <c r="B52" s="4">
        <v>23</v>
      </c>
      <c r="C52" s="4" t="s">
        <v>5</v>
      </c>
      <c r="D52" s="4" t="s">
        <v>6</v>
      </c>
      <c r="E52" s="7"/>
      <c r="F52" s="17"/>
    </row>
    <row r="53" spans="1:6" x14ac:dyDescent="0.2">
      <c r="A53" s="7">
        <v>43313</v>
      </c>
      <c r="B53" s="4">
        <v>17</v>
      </c>
      <c r="C53" s="4" t="s">
        <v>5</v>
      </c>
      <c r="D53" s="4" t="s">
        <v>21</v>
      </c>
      <c r="E53" s="7"/>
      <c r="F53" s="17"/>
    </row>
    <row r="54" spans="1:6" x14ac:dyDescent="0.2">
      <c r="A54" s="7">
        <v>43313</v>
      </c>
      <c r="B54" s="4">
        <v>11</v>
      </c>
      <c r="C54" s="4" t="s">
        <v>7</v>
      </c>
      <c r="D54" s="4" t="s">
        <v>16</v>
      </c>
      <c r="E54" s="7"/>
      <c r="F54" s="17"/>
    </row>
    <row r="55" spans="1:6" x14ac:dyDescent="0.2">
      <c r="A55" s="7">
        <v>43313</v>
      </c>
      <c r="B55" s="4">
        <v>25</v>
      </c>
      <c r="C55" s="4" t="s">
        <v>7</v>
      </c>
      <c r="D55" s="4" t="s">
        <v>22</v>
      </c>
      <c r="E55" s="7"/>
      <c r="F55" s="17"/>
    </row>
    <row r="56" spans="1:6" x14ac:dyDescent="0.2">
      <c r="A56" s="7">
        <v>43313</v>
      </c>
      <c r="B56" s="4">
        <v>6</v>
      </c>
      <c r="C56" s="4" t="s">
        <v>13</v>
      </c>
      <c r="D56" s="4" t="s">
        <v>22</v>
      </c>
      <c r="E56" s="7"/>
      <c r="F56" s="17"/>
    </row>
    <row r="57" spans="1:6" x14ac:dyDescent="0.2">
      <c r="A57" s="7">
        <v>43314</v>
      </c>
      <c r="B57" s="4">
        <v>19</v>
      </c>
      <c r="C57" s="4" t="s">
        <v>7</v>
      </c>
      <c r="D57" s="4" t="s">
        <v>8</v>
      </c>
      <c r="E57" s="7"/>
      <c r="F57" s="17"/>
    </row>
    <row r="58" spans="1:6" x14ac:dyDescent="0.2">
      <c r="A58" s="7">
        <v>43314</v>
      </c>
      <c r="B58" s="4">
        <v>22</v>
      </c>
      <c r="C58" s="4" t="s">
        <v>7</v>
      </c>
      <c r="D58" s="4" t="s">
        <v>19</v>
      </c>
      <c r="E58" s="7"/>
      <c r="F58" s="17"/>
    </row>
    <row r="59" spans="1:6" x14ac:dyDescent="0.2">
      <c r="A59" s="7">
        <v>43314</v>
      </c>
      <c r="B59" s="4">
        <v>25</v>
      </c>
      <c r="C59" s="4" t="s">
        <v>10</v>
      </c>
      <c r="D59" s="4" t="s">
        <v>12</v>
      </c>
      <c r="E59" s="7"/>
      <c r="F59" s="17"/>
    </row>
    <row r="60" spans="1:6" x14ac:dyDescent="0.2">
      <c r="A60" s="7">
        <v>43314</v>
      </c>
      <c r="B60" s="4">
        <v>13</v>
      </c>
      <c r="C60" s="4" t="s">
        <v>10</v>
      </c>
      <c r="D60" s="4" t="s">
        <v>12</v>
      </c>
      <c r="E60" s="7"/>
      <c r="F60" s="17"/>
    </row>
    <row r="61" spans="1:6" x14ac:dyDescent="0.2">
      <c r="A61" s="7">
        <v>43314</v>
      </c>
      <c r="B61" s="4">
        <v>22</v>
      </c>
      <c r="C61" s="4" t="s">
        <v>5</v>
      </c>
      <c r="D61" s="4" t="s">
        <v>19</v>
      </c>
      <c r="E61" s="7"/>
      <c r="F61" s="17"/>
    </row>
    <row r="62" spans="1:6" x14ac:dyDescent="0.2">
      <c r="A62" s="7">
        <v>43314</v>
      </c>
      <c r="B62" s="4">
        <v>18</v>
      </c>
      <c r="C62" s="4" t="s">
        <v>13</v>
      </c>
      <c r="D62" s="4" t="s">
        <v>19</v>
      </c>
      <c r="E62" s="7"/>
      <c r="F62" s="17"/>
    </row>
    <row r="63" spans="1:6" x14ac:dyDescent="0.2">
      <c r="A63" s="7">
        <v>43314</v>
      </c>
      <c r="B63" s="4">
        <v>14</v>
      </c>
      <c r="C63" s="4" t="s">
        <v>5</v>
      </c>
      <c r="D63" s="4" t="s">
        <v>8</v>
      </c>
      <c r="E63" s="7"/>
      <c r="F63" s="17"/>
    </row>
    <row r="64" spans="1:6" x14ac:dyDescent="0.2">
      <c r="A64" s="7">
        <v>43314</v>
      </c>
      <c r="B64" s="4">
        <v>5</v>
      </c>
      <c r="C64" s="4" t="s">
        <v>13</v>
      </c>
      <c r="D64" s="4" t="s">
        <v>15</v>
      </c>
      <c r="E64" s="7"/>
      <c r="F64" s="17"/>
    </row>
    <row r="65" spans="1:6" x14ac:dyDescent="0.2">
      <c r="A65" s="7">
        <v>43314</v>
      </c>
      <c r="B65" s="4">
        <v>5</v>
      </c>
      <c r="C65" s="4" t="s">
        <v>5</v>
      </c>
      <c r="D65" s="4" t="s">
        <v>9</v>
      </c>
      <c r="E65" s="7"/>
      <c r="F65" s="17"/>
    </row>
    <row r="66" spans="1:6" x14ac:dyDescent="0.2">
      <c r="A66" s="7">
        <v>43315</v>
      </c>
      <c r="B66" s="4">
        <v>10</v>
      </c>
      <c r="C66" s="4" t="s">
        <v>7</v>
      </c>
      <c r="D66" s="4" t="s">
        <v>16</v>
      </c>
      <c r="E66" s="7"/>
      <c r="F66" s="17"/>
    </row>
    <row r="67" spans="1:6" x14ac:dyDescent="0.2">
      <c r="A67" s="7">
        <v>43315</v>
      </c>
      <c r="B67" s="4">
        <v>12</v>
      </c>
      <c r="C67" s="4" t="s">
        <v>7</v>
      </c>
      <c r="D67" s="4" t="s">
        <v>17</v>
      </c>
      <c r="E67" s="7"/>
      <c r="F67" s="17"/>
    </row>
    <row r="68" spans="1:6" x14ac:dyDescent="0.2">
      <c r="A68" s="7">
        <v>43315</v>
      </c>
      <c r="B68" s="4">
        <v>11</v>
      </c>
      <c r="C68" s="4" t="s">
        <v>10</v>
      </c>
      <c r="D68" s="4" t="s">
        <v>8</v>
      </c>
      <c r="E68" s="7"/>
      <c r="F68" s="17"/>
    </row>
    <row r="69" spans="1:6" x14ac:dyDescent="0.2">
      <c r="A69" s="7">
        <v>43315</v>
      </c>
      <c r="B69" s="4">
        <v>22</v>
      </c>
      <c r="C69" s="4" t="s">
        <v>5</v>
      </c>
      <c r="D69" s="4" t="s">
        <v>9</v>
      </c>
      <c r="E69" s="7"/>
      <c r="F69" s="17"/>
    </row>
    <row r="70" spans="1:6" x14ac:dyDescent="0.2">
      <c r="A70" s="7">
        <v>43315</v>
      </c>
      <c r="B70" s="4">
        <v>11</v>
      </c>
      <c r="C70" s="4" t="s">
        <v>5</v>
      </c>
      <c r="D70" s="4" t="s">
        <v>15</v>
      </c>
      <c r="E70" s="7"/>
      <c r="F70" s="17"/>
    </row>
    <row r="71" spans="1:6" x14ac:dyDescent="0.2">
      <c r="A71" s="7">
        <v>43315</v>
      </c>
      <c r="B71" s="4">
        <v>18</v>
      </c>
      <c r="C71" s="4" t="s">
        <v>7</v>
      </c>
      <c r="D71" s="4" t="s">
        <v>9</v>
      </c>
      <c r="E71" s="7"/>
      <c r="F71" s="17"/>
    </row>
    <row r="72" spans="1:6" x14ac:dyDescent="0.2">
      <c r="A72" s="7">
        <v>43315</v>
      </c>
      <c r="B72" s="4">
        <v>22</v>
      </c>
      <c r="C72" s="4" t="s">
        <v>13</v>
      </c>
      <c r="D72" s="4" t="s">
        <v>14</v>
      </c>
      <c r="E72" s="7"/>
      <c r="F72" s="17"/>
    </row>
    <row r="73" spans="1:6" x14ac:dyDescent="0.2">
      <c r="A73" s="7">
        <v>43315</v>
      </c>
      <c r="B73" s="4">
        <v>13</v>
      </c>
      <c r="C73" s="4" t="s">
        <v>10</v>
      </c>
      <c r="D73" s="4" t="s">
        <v>12</v>
      </c>
      <c r="E73" s="7"/>
      <c r="F73" s="17"/>
    </row>
    <row r="74" spans="1:6" x14ac:dyDescent="0.2">
      <c r="A74" s="7">
        <v>43315</v>
      </c>
      <c r="B74" s="4">
        <v>21</v>
      </c>
      <c r="C74" s="4" t="s">
        <v>10</v>
      </c>
      <c r="D74" s="4" t="s">
        <v>21</v>
      </c>
      <c r="E74" s="7"/>
      <c r="F74" s="17"/>
    </row>
    <row r="75" spans="1:6" x14ac:dyDescent="0.2">
      <c r="A75" s="7">
        <v>43316</v>
      </c>
      <c r="B75" s="4">
        <v>5</v>
      </c>
      <c r="C75" s="4" t="s">
        <v>5</v>
      </c>
      <c r="D75" s="4" t="s">
        <v>6</v>
      </c>
      <c r="E75" s="7"/>
      <c r="F75" s="17"/>
    </row>
    <row r="76" spans="1:6" x14ac:dyDescent="0.2">
      <c r="A76" s="7">
        <v>43316</v>
      </c>
      <c r="B76" s="4">
        <v>5</v>
      </c>
      <c r="C76" s="4" t="s">
        <v>5</v>
      </c>
      <c r="D76" s="4" t="s">
        <v>15</v>
      </c>
      <c r="E76" s="7"/>
      <c r="F76" s="17"/>
    </row>
    <row r="77" spans="1:6" x14ac:dyDescent="0.2">
      <c r="A77" s="7">
        <v>43316</v>
      </c>
      <c r="B77" s="4">
        <v>14</v>
      </c>
      <c r="C77" s="4" t="s">
        <v>10</v>
      </c>
      <c r="D77" s="4" t="s">
        <v>12</v>
      </c>
      <c r="E77" s="7"/>
      <c r="F77" s="17"/>
    </row>
    <row r="78" spans="1:6" x14ac:dyDescent="0.2">
      <c r="A78" s="7">
        <v>43316</v>
      </c>
      <c r="B78" s="4">
        <v>11</v>
      </c>
      <c r="C78" s="4" t="s">
        <v>10</v>
      </c>
      <c r="D78" s="4" t="s">
        <v>19</v>
      </c>
      <c r="E78" s="7"/>
      <c r="F78" s="17"/>
    </row>
    <row r="79" spans="1:6" x14ac:dyDescent="0.2">
      <c r="A79" s="7">
        <v>43316</v>
      </c>
      <c r="B79" s="4">
        <v>15</v>
      </c>
      <c r="C79" s="4" t="s">
        <v>7</v>
      </c>
      <c r="D79" s="4" t="s">
        <v>6</v>
      </c>
      <c r="E79" s="7"/>
      <c r="F79" s="17"/>
    </row>
    <row r="80" spans="1:6" x14ac:dyDescent="0.2">
      <c r="A80" s="7">
        <v>43316</v>
      </c>
      <c r="B80" s="4">
        <v>6</v>
      </c>
      <c r="C80" s="4" t="s">
        <v>7</v>
      </c>
      <c r="D80" s="4" t="s">
        <v>16</v>
      </c>
      <c r="E80" s="7"/>
      <c r="F80" s="17"/>
    </row>
    <row r="81" spans="1:6" x14ac:dyDescent="0.2">
      <c r="A81" s="7">
        <v>43316</v>
      </c>
      <c r="B81" s="4">
        <v>17</v>
      </c>
      <c r="C81" s="4" t="s">
        <v>13</v>
      </c>
      <c r="D81" s="4" t="s">
        <v>14</v>
      </c>
      <c r="E81" s="7"/>
      <c r="F81" s="17"/>
    </row>
    <row r="82" spans="1:6" x14ac:dyDescent="0.2">
      <c r="A82" s="7">
        <v>43316</v>
      </c>
      <c r="B82" s="4">
        <v>20</v>
      </c>
      <c r="C82" s="4" t="s">
        <v>5</v>
      </c>
      <c r="D82" s="4" t="s">
        <v>6</v>
      </c>
      <c r="E82" s="7"/>
      <c r="F82" s="17"/>
    </row>
    <row r="83" spans="1:6" x14ac:dyDescent="0.2">
      <c r="A83" s="7">
        <v>43316</v>
      </c>
      <c r="B83" s="4">
        <v>7</v>
      </c>
      <c r="C83" s="4" t="s">
        <v>5</v>
      </c>
      <c r="D83" s="4" t="s">
        <v>6</v>
      </c>
      <c r="E83" s="7"/>
      <c r="F83" s="17"/>
    </row>
    <row r="84" spans="1:6" x14ac:dyDescent="0.2">
      <c r="A84" s="7">
        <v>43316</v>
      </c>
      <c r="B84" s="4">
        <v>17</v>
      </c>
      <c r="C84" s="4" t="s">
        <v>5</v>
      </c>
      <c r="D84" s="4" t="s">
        <v>14</v>
      </c>
      <c r="E84" s="7"/>
      <c r="F84" s="17"/>
    </row>
    <row r="85" spans="1:6" x14ac:dyDescent="0.2">
      <c r="A85" s="7">
        <v>43316</v>
      </c>
      <c r="B85" s="4">
        <v>19</v>
      </c>
      <c r="C85" s="4" t="s">
        <v>13</v>
      </c>
      <c r="D85" s="4" t="s">
        <v>19</v>
      </c>
      <c r="E85" s="7"/>
      <c r="F85" s="17"/>
    </row>
    <row r="86" spans="1:6" x14ac:dyDescent="0.2">
      <c r="A86" s="7">
        <v>43316</v>
      </c>
      <c r="B86" s="4">
        <v>6</v>
      </c>
      <c r="C86" s="4" t="s">
        <v>7</v>
      </c>
      <c r="D86" s="4" t="s">
        <v>8</v>
      </c>
      <c r="E86" s="7"/>
      <c r="F86" s="17"/>
    </row>
    <row r="87" spans="1:6" x14ac:dyDescent="0.2">
      <c r="A87" s="7">
        <v>43316</v>
      </c>
      <c r="B87" s="4">
        <v>13</v>
      </c>
      <c r="C87" s="4" t="s">
        <v>10</v>
      </c>
      <c r="D87" s="4" t="s">
        <v>9</v>
      </c>
      <c r="E87" s="7"/>
      <c r="F87" s="17"/>
    </row>
    <row r="88" spans="1:6" x14ac:dyDescent="0.2">
      <c r="A88" s="7">
        <v>43316</v>
      </c>
      <c r="B88" s="4">
        <v>17</v>
      </c>
      <c r="C88" s="4" t="s">
        <v>7</v>
      </c>
      <c r="D88" s="4" t="s">
        <v>9</v>
      </c>
      <c r="E88" s="7"/>
      <c r="F88" s="17"/>
    </row>
    <row r="89" spans="1:6" x14ac:dyDescent="0.2">
      <c r="A89" s="7">
        <v>43316</v>
      </c>
      <c r="B89" s="4">
        <v>22</v>
      </c>
      <c r="C89" s="4" t="s">
        <v>13</v>
      </c>
      <c r="D89" s="4" t="s">
        <v>9</v>
      </c>
      <c r="E89" s="7"/>
      <c r="F89" s="17"/>
    </row>
    <row r="90" spans="1:6" x14ac:dyDescent="0.2">
      <c r="A90" s="7">
        <v>43316</v>
      </c>
      <c r="B90" s="4">
        <v>18</v>
      </c>
      <c r="C90" s="4" t="s">
        <v>5</v>
      </c>
      <c r="D90" s="4" t="s">
        <v>6</v>
      </c>
      <c r="E90" s="7"/>
      <c r="F90" s="17"/>
    </row>
    <row r="91" spans="1:6" x14ac:dyDescent="0.2">
      <c r="A91" s="7">
        <v>43316</v>
      </c>
      <c r="B91" s="4">
        <v>17</v>
      </c>
      <c r="C91" s="4" t="s">
        <v>7</v>
      </c>
      <c r="D91" s="4" t="s">
        <v>6</v>
      </c>
      <c r="E91" s="7"/>
      <c r="F91" s="17"/>
    </row>
    <row r="92" spans="1:6" x14ac:dyDescent="0.2">
      <c r="A92" s="7">
        <v>43316</v>
      </c>
      <c r="B92" s="4">
        <v>12</v>
      </c>
      <c r="C92" s="4" t="s">
        <v>5</v>
      </c>
      <c r="D92" s="4" t="s">
        <v>14</v>
      </c>
      <c r="E92" s="7"/>
      <c r="F92" s="17"/>
    </row>
    <row r="93" spans="1:6" x14ac:dyDescent="0.2">
      <c r="A93" s="7">
        <v>43316</v>
      </c>
      <c r="B93" s="4">
        <v>13</v>
      </c>
      <c r="C93" s="4" t="s">
        <v>7</v>
      </c>
      <c r="D93" s="4" t="s">
        <v>14</v>
      </c>
      <c r="E93" s="7"/>
      <c r="F93" s="17"/>
    </row>
    <row r="94" spans="1:6" x14ac:dyDescent="0.2">
      <c r="A94" s="7">
        <v>43316</v>
      </c>
      <c r="B94" s="4">
        <v>21</v>
      </c>
      <c r="C94" s="4" t="s">
        <v>10</v>
      </c>
      <c r="D94" s="4" t="s">
        <v>17</v>
      </c>
      <c r="E94" s="7"/>
      <c r="F94" s="17"/>
    </row>
    <row r="95" spans="1:6" x14ac:dyDescent="0.2">
      <c r="A95" s="7">
        <v>43316</v>
      </c>
      <c r="B95" s="4">
        <v>6</v>
      </c>
      <c r="C95" s="4" t="s">
        <v>7</v>
      </c>
      <c r="D95" s="4" t="s">
        <v>18</v>
      </c>
      <c r="E95" s="7"/>
      <c r="F95" s="17"/>
    </row>
    <row r="96" spans="1:6" x14ac:dyDescent="0.2">
      <c r="A96" s="7">
        <v>43316</v>
      </c>
      <c r="B96" s="4">
        <v>24</v>
      </c>
      <c r="C96" s="4" t="s">
        <v>7</v>
      </c>
      <c r="D96" s="4" t="s">
        <v>21</v>
      </c>
      <c r="E96" s="7"/>
      <c r="F96" s="17"/>
    </row>
    <row r="97" spans="1:6" x14ac:dyDescent="0.2">
      <c r="A97" s="7">
        <v>43316</v>
      </c>
      <c r="B97" s="4">
        <v>17</v>
      </c>
      <c r="C97" s="4" t="s">
        <v>5</v>
      </c>
      <c r="D97" s="4" t="s">
        <v>21</v>
      </c>
      <c r="E97" s="7"/>
      <c r="F97" s="17"/>
    </row>
    <row r="98" spans="1:6" x14ac:dyDescent="0.2">
      <c r="A98" s="7">
        <v>43316</v>
      </c>
      <c r="B98" s="4">
        <v>18</v>
      </c>
      <c r="C98" s="4" t="s">
        <v>13</v>
      </c>
      <c r="D98" s="4" t="s">
        <v>8</v>
      </c>
      <c r="E98" s="7"/>
      <c r="F98" s="17"/>
    </row>
    <row r="99" spans="1:6" x14ac:dyDescent="0.2">
      <c r="A99" s="7">
        <v>43317</v>
      </c>
      <c r="B99" s="4">
        <v>19</v>
      </c>
      <c r="C99" s="4" t="s">
        <v>5</v>
      </c>
      <c r="D99" s="4" t="s">
        <v>6</v>
      </c>
      <c r="E99" s="7"/>
      <c r="F99" s="17"/>
    </row>
    <row r="100" spans="1:6" x14ac:dyDescent="0.2">
      <c r="A100" s="7">
        <v>43317</v>
      </c>
      <c r="B100" s="4">
        <v>16</v>
      </c>
      <c r="C100" s="4" t="s">
        <v>13</v>
      </c>
      <c r="D100" s="4" t="s">
        <v>8</v>
      </c>
      <c r="E100" s="7"/>
      <c r="F100" s="17"/>
    </row>
    <row r="101" spans="1:6" x14ac:dyDescent="0.2">
      <c r="A101" s="7">
        <v>43317</v>
      </c>
      <c r="B101" s="4">
        <v>17</v>
      </c>
      <c r="C101" s="4" t="s">
        <v>7</v>
      </c>
      <c r="D101" s="4" t="s">
        <v>9</v>
      </c>
      <c r="E101" s="7"/>
      <c r="F101" s="17"/>
    </row>
    <row r="102" spans="1:6" x14ac:dyDescent="0.2">
      <c r="A102" s="7">
        <v>43317</v>
      </c>
      <c r="B102" s="4">
        <v>10</v>
      </c>
      <c r="C102" s="4" t="s">
        <v>7</v>
      </c>
      <c r="D102" s="4" t="s">
        <v>6</v>
      </c>
      <c r="E102" s="7"/>
      <c r="F102" s="17"/>
    </row>
    <row r="103" spans="1:6" x14ac:dyDescent="0.2">
      <c r="A103" s="7">
        <v>43317</v>
      </c>
      <c r="B103" s="4">
        <v>16</v>
      </c>
      <c r="C103" s="4" t="s">
        <v>10</v>
      </c>
      <c r="D103" s="4" t="s">
        <v>14</v>
      </c>
      <c r="E103" s="7"/>
      <c r="F103" s="17"/>
    </row>
    <row r="104" spans="1:6" x14ac:dyDescent="0.2">
      <c r="A104" s="7">
        <v>43317</v>
      </c>
      <c r="B104" s="4">
        <v>22</v>
      </c>
      <c r="C104" s="4" t="s">
        <v>13</v>
      </c>
      <c r="D104" s="4" t="s">
        <v>6</v>
      </c>
      <c r="E104" s="7"/>
      <c r="F104" s="17"/>
    </row>
    <row r="105" spans="1:6" x14ac:dyDescent="0.2">
      <c r="A105" s="7">
        <v>43317</v>
      </c>
      <c r="B105" s="4">
        <v>16</v>
      </c>
      <c r="C105" s="4" t="s">
        <v>13</v>
      </c>
      <c r="D105" s="4" t="s">
        <v>14</v>
      </c>
      <c r="E105" s="7"/>
      <c r="F105" s="17"/>
    </row>
    <row r="106" spans="1:6" x14ac:dyDescent="0.2">
      <c r="A106" s="7">
        <v>43317</v>
      </c>
      <c r="B106" s="4">
        <v>23</v>
      </c>
      <c r="C106" s="4" t="s">
        <v>10</v>
      </c>
      <c r="D106" s="4" t="s">
        <v>16</v>
      </c>
      <c r="E106" s="7"/>
      <c r="F106" s="17"/>
    </row>
    <row r="107" spans="1:6" x14ac:dyDescent="0.2">
      <c r="A107" s="7">
        <v>43317</v>
      </c>
      <c r="B107" s="4">
        <v>12</v>
      </c>
      <c r="C107" s="4" t="s">
        <v>5</v>
      </c>
      <c r="D107" s="4" t="s">
        <v>6</v>
      </c>
      <c r="E107" s="7"/>
      <c r="F107" s="17"/>
    </row>
    <row r="108" spans="1:6" x14ac:dyDescent="0.2">
      <c r="A108" s="7">
        <v>43317</v>
      </c>
      <c r="B108" s="4">
        <v>21</v>
      </c>
      <c r="C108" s="4" t="s">
        <v>5</v>
      </c>
      <c r="D108" s="4" t="s">
        <v>21</v>
      </c>
      <c r="E108" s="7"/>
      <c r="F108" s="17"/>
    </row>
    <row r="109" spans="1:6" x14ac:dyDescent="0.2">
      <c r="A109" s="7">
        <v>43317</v>
      </c>
      <c r="B109" s="4">
        <v>8</v>
      </c>
      <c r="C109" s="4" t="s">
        <v>7</v>
      </c>
      <c r="D109" s="4" t="s">
        <v>21</v>
      </c>
      <c r="E109" s="7"/>
      <c r="F109" s="17"/>
    </row>
    <row r="110" spans="1:6" x14ac:dyDescent="0.2">
      <c r="A110" s="7">
        <v>43317</v>
      </c>
      <c r="B110" s="4">
        <v>22</v>
      </c>
      <c r="C110" s="4" t="s">
        <v>13</v>
      </c>
      <c r="D110" s="4" t="s">
        <v>9</v>
      </c>
      <c r="E110" s="7"/>
      <c r="F110" s="17"/>
    </row>
    <row r="111" spans="1:6" x14ac:dyDescent="0.2">
      <c r="A111" s="7">
        <v>43317</v>
      </c>
      <c r="B111" s="4">
        <v>7</v>
      </c>
      <c r="C111" s="4" t="s">
        <v>13</v>
      </c>
      <c r="D111" s="4" t="s">
        <v>9</v>
      </c>
      <c r="E111" s="7"/>
      <c r="F111" s="17"/>
    </row>
    <row r="112" spans="1:6" x14ac:dyDescent="0.2">
      <c r="A112" s="7">
        <v>43317</v>
      </c>
      <c r="B112" s="4">
        <v>19</v>
      </c>
      <c r="C112" s="4" t="s">
        <v>13</v>
      </c>
      <c r="D112" s="4" t="s">
        <v>11</v>
      </c>
      <c r="E112" s="7"/>
      <c r="F112" s="17"/>
    </row>
    <row r="113" spans="1:6" x14ac:dyDescent="0.2">
      <c r="A113" s="7">
        <v>43317</v>
      </c>
      <c r="B113" s="4">
        <v>24</v>
      </c>
      <c r="C113" s="4" t="s">
        <v>7</v>
      </c>
      <c r="D113" s="4" t="s">
        <v>21</v>
      </c>
      <c r="E113" s="7"/>
      <c r="F113" s="17"/>
    </row>
    <row r="114" spans="1:6" x14ac:dyDescent="0.2">
      <c r="A114" s="7">
        <v>43317</v>
      </c>
      <c r="B114" s="4">
        <v>12</v>
      </c>
      <c r="C114" s="4" t="s">
        <v>10</v>
      </c>
      <c r="D114" s="4" t="s">
        <v>15</v>
      </c>
      <c r="E114" s="7"/>
      <c r="F114" s="17"/>
    </row>
    <row r="115" spans="1:6" x14ac:dyDescent="0.2">
      <c r="A115" s="7">
        <v>43317</v>
      </c>
      <c r="B115" s="4">
        <v>22</v>
      </c>
      <c r="C115" s="4" t="s">
        <v>5</v>
      </c>
      <c r="D115" s="4" t="s">
        <v>15</v>
      </c>
      <c r="E115" s="7"/>
      <c r="F115" s="17"/>
    </row>
    <row r="116" spans="1:6" x14ac:dyDescent="0.2">
      <c r="A116" s="7">
        <v>43317</v>
      </c>
      <c r="B116" s="4">
        <v>17</v>
      </c>
      <c r="C116" s="4" t="s">
        <v>10</v>
      </c>
      <c r="D116" s="4" t="s">
        <v>6</v>
      </c>
      <c r="E116" s="7"/>
      <c r="F116" s="17"/>
    </row>
    <row r="117" spans="1:6" x14ac:dyDescent="0.2">
      <c r="A117" s="7">
        <v>43317</v>
      </c>
      <c r="B117" s="4">
        <v>7</v>
      </c>
      <c r="C117" s="4" t="s">
        <v>10</v>
      </c>
      <c r="D117" s="4" t="s">
        <v>14</v>
      </c>
      <c r="E117" s="7"/>
      <c r="F117" s="17"/>
    </row>
    <row r="118" spans="1:6" x14ac:dyDescent="0.2">
      <c r="A118" s="7">
        <v>43317</v>
      </c>
      <c r="B118" s="4">
        <v>13</v>
      </c>
      <c r="C118" s="4" t="s">
        <v>13</v>
      </c>
      <c r="D118" s="4" t="s">
        <v>16</v>
      </c>
      <c r="E118" s="7"/>
      <c r="F118" s="17"/>
    </row>
    <row r="119" spans="1:6" x14ac:dyDescent="0.2">
      <c r="A119" s="7">
        <v>43317</v>
      </c>
      <c r="B119" s="4">
        <v>22</v>
      </c>
      <c r="C119" s="4" t="s">
        <v>10</v>
      </c>
      <c r="D119" s="4" t="s">
        <v>17</v>
      </c>
      <c r="E119" s="7"/>
      <c r="F119" s="17"/>
    </row>
    <row r="120" spans="1:6" x14ac:dyDescent="0.2">
      <c r="A120" s="7">
        <v>43317</v>
      </c>
      <c r="B120" s="4">
        <v>21</v>
      </c>
      <c r="C120" s="4" t="s">
        <v>5</v>
      </c>
      <c r="D120" s="4" t="s">
        <v>18</v>
      </c>
      <c r="E120" s="7"/>
      <c r="F120" s="17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opLeftCell="B1" workbookViewId="0">
      <selection activeCell="J17" sqref="J17"/>
    </sheetView>
  </sheetViews>
  <sheetFormatPr baseColWidth="10" defaultColWidth="8.83203125" defaultRowHeight="15" x14ac:dyDescent="0.2"/>
  <cols>
    <col min="3" max="3" width="11.1640625" style="4" bestFit="1" customWidth="1"/>
    <col min="4" max="4" width="18.1640625" style="4" bestFit="1" customWidth="1"/>
    <col min="5" max="5" width="16.1640625" style="4" bestFit="1" customWidth="1"/>
    <col min="6" max="6" width="15.1640625" style="4" customWidth="1"/>
    <col min="7" max="7" width="16.1640625" style="4" customWidth="1"/>
    <col min="8" max="8" width="5.1640625" style="4" customWidth="1"/>
    <col min="9" max="9" width="15.6640625" style="4" bestFit="1" customWidth="1"/>
    <col min="10" max="10" width="19.6640625" style="4" customWidth="1"/>
  </cols>
  <sheetData>
    <row r="1" spans="1:11" x14ac:dyDescent="0.2">
      <c r="A1" s="8" t="s">
        <v>1</v>
      </c>
      <c r="B1" s="8" t="s">
        <v>5</v>
      </c>
      <c r="C1" s="8" t="s">
        <v>23</v>
      </c>
      <c r="D1" s="8" t="s">
        <v>10</v>
      </c>
      <c r="E1" s="8" t="s">
        <v>24</v>
      </c>
      <c r="F1" s="9" t="s">
        <v>25</v>
      </c>
      <c r="G1" s="9" t="s">
        <v>26</v>
      </c>
      <c r="I1" s="8" t="s">
        <v>33</v>
      </c>
      <c r="J1" s="10" t="s">
        <v>27</v>
      </c>
      <c r="K1" s="11">
        <v>6</v>
      </c>
    </row>
    <row r="2" spans="1:11" x14ac:dyDescent="0.2">
      <c r="A2" s="7">
        <v>43678</v>
      </c>
      <c r="B2" s="4">
        <v>239</v>
      </c>
      <c r="C2" s="4">
        <v>83</v>
      </c>
      <c r="D2" s="4">
        <v>209</v>
      </c>
      <c r="E2" s="4">
        <f>SUM(B2:D2)</f>
        <v>531</v>
      </c>
      <c r="F2" s="11">
        <f>E2*$K$1</f>
        <v>3186</v>
      </c>
      <c r="G2" s="4" t="str">
        <f>IF(F2&gt;=$K$2,"yes","no")</f>
        <v>yes</v>
      </c>
      <c r="H2" s="12"/>
      <c r="I2" s="14">
        <f t="shared" ref="I2:I32" si="0">E2*NewPrice</f>
        <v>3460.3741854109694</v>
      </c>
      <c r="J2" s="10" t="s">
        <v>28</v>
      </c>
      <c r="K2" s="11">
        <v>1500</v>
      </c>
    </row>
    <row r="3" spans="1:11" x14ac:dyDescent="0.2">
      <c r="A3" s="7">
        <v>43679</v>
      </c>
      <c r="B3" s="4">
        <v>225</v>
      </c>
      <c r="C3" s="4">
        <v>185</v>
      </c>
      <c r="D3" s="4">
        <v>77</v>
      </c>
      <c r="E3" s="4">
        <f t="shared" ref="E3:E32" si="1">SUM(B3:D3)</f>
        <v>487</v>
      </c>
      <c r="F3" s="11">
        <f t="shared" ref="F3:F32" si="2">E3*$K$1</f>
        <v>2922</v>
      </c>
      <c r="G3" s="4" t="str">
        <f t="shared" ref="G3:G32" si="3">IF(F3&gt;=$K$2,"yes","no")</f>
        <v>yes</v>
      </c>
      <c r="H3" s="12"/>
      <c r="I3" s="14">
        <f t="shared" si="0"/>
        <v>3173.6388480134506</v>
      </c>
      <c r="J3" s="10" t="s">
        <v>29</v>
      </c>
      <c r="K3" s="13">
        <f>AVERAGE(DailyTotals)</f>
        <v>2762.1290322580644</v>
      </c>
    </row>
    <row r="4" spans="1:11" x14ac:dyDescent="0.2">
      <c r="A4" s="7">
        <v>43680</v>
      </c>
      <c r="B4" s="4">
        <v>45</v>
      </c>
      <c r="C4" s="4">
        <v>165</v>
      </c>
      <c r="D4" s="4">
        <v>156</v>
      </c>
      <c r="E4" s="4">
        <f t="shared" si="1"/>
        <v>366</v>
      </c>
      <c r="F4" s="11">
        <f t="shared" si="2"/>
        <v>2196</v>
      </c>
      <c r="G4" s="4" t="str">
        <f t="shared" si="3"/>
        <v>yes</v>
      </c>
      <c r="H4" s="12"/>
      <c r="I4" s="14">
        <f t="shared" si="0"/>
        <v>2385.1166701702728</v>
      </c>
      <c r="J4" s="10" t="s">
        <v>30</v>
      </c>
      <c r="K4" s="13">
        <f>MIN(DailyTotals)</f>
        <v>720</v>
      </c>
    </row>
    <row r="5" spans="1:11" x14ac:dyDescent="0.2">
      <c r="A5" s="7">
        <v>43681</v>
      </c>
      <c r="B5" s="4">
        <v>240</v>
      </c>
      <c r="C5" s="4">
        <v>93</v>
      </c>
      <c r="D5" s="4">
        <v>177</v>
      </c>
      <c r="E5" s="4">
        <f t="shared" si="1"/>
        <v>510</v>
      </c>
      <c r="F5" s="11">
        <f t="shared" si="2"/>
        <v>3060</v>
      </c>
      <c r="G5" s="4" t="str">
        <f t="shared" si="3"/>
        <v>yes</v>
      </c>
      <c r="H5" s="12"/>
      <c r="I5" s="14">
        <f t="shared" si="0"/>
        <v>3323.5232289257901</v>
      </c>
      <c r="J5" s="10" t="s">
        <v>31</v>
      </c>
      <c r="K5" s="13">
        <f>MAX(DailyTotals)</f>
        <v>4248</v>
      </c>
    </row>
    <row r="6" spans="1:11" x14ac:dyDescent="0.2">
      <c r="A6" s="7">
        <v>43682</v>
      </c>
      <c r="B6" s="4">
        <v>195</v>
      </c>
      <c r="C6" s="4">
        <v>215</v>
      </c>
      <c r="D6" s="4">
        <v>110</v>
      </c>
      <c r="E6" s="4">
        <f t="shared" si="1"/>
        <v>520</v>
      </c>
      <c r="F6" s="11">
        <f t="shared" si="2"/>
        <v>3120</v>
      </c>
      <c r="G6" s="4" t="str">
        <f t="shared" si="3"/>
        <v>yes</v>
      </c>
      <c r="H6" s="12"/>
      <c r="I6" s="14">
        <f t="shared" si="0"/>
        <v>3388.6903510615898</v>
      </c>
    </row>
    <row r="7" spans="1:11" ht="32" x14ac:dyDescent="0.2">
      <c r="A7" s="7">
        <v>43683</v>
      </c>
      <c r="B7" s="4">
        <v>25</v>
      </c>
      <c r="C7" s="4">
        <v>133</v>
      </c>
      <c r="D7" s="4">
        <v>251</v>
      </c>
      <c r="E7" s="4">
        <f t="shared" si="1"/>
        <v>409</v>
      </c>
      <c r="F7" s="11">
        <f t="shared" si="2"/>
        <v>2454</v>
      </c>
      <c r="G7" s="4" t="str">
        <f t="shared" si="3"/>
        <v>yes</v>
      </c>
      <c r="H7" s="12"/>
      <c r="I7" s="14">
        <f t="shared" si="0"/>
        <v>2665.3352953542121</v>
      </c>
      <c r="J7" s="31" t="s">
        <v>34</v>
      </c>
      <c r="K7" s="15">
        <f>AVERAGE(I2:I32)</f>
        <v>2999.9999999999977</v>
      </c>
    </row>
    <row r="8" spans="1:11" x14ac:dyDescent="0.2">
      <c r="A8" s="7">
        <v>43684</v>
      </c>
      <c r="B8" s="4">
        <v>126</v>
      </c>
      <c r="C8" s="4">
        <v>53</v>
      </c>
      <c r="D8" s="4">
        <v>196</v>
      </c>
      <c r="E8" s="4">
        <f t="shared" si="1"/>
        <v>375</v>
      </c>
      <c r="F8" s="11">
        <f t="shared" si="2"/>
        <v>2250</v>
      </c>
      <c r="G8" s="4" t="str">
        <f t="shared" si="3"/>
        <v>yes</v>
      </c>
      <c r="H8" s="12"/>
      <c r="I8" s="14">
        <f t="shared" si="0"/>
        <v>2443.7670800924925</v>
      </c>
      <c r="J8" s="10" t="s">
        <v>32</v>
      </c>
      <c r="K8" s="32">
        <v>6.5167122135799804</v>
      </c>
    </row>
    <row r="9" spans="1:11" x14ac:dyDescent="0.2">
      <c r="A9" s="7">
        <v>43685</v>
      </c>
      <c r="B9" s="4">
        <v>263</v>
      </c>
      <c r="C9" s="4">
        <v>141</v>
      </c>
      <c r="D9" s="4">
        <v>37</v>
      </c>
      <c r="E9" s="4">
        <f t="shared" si="1"/>
        <v>441</v>
      </c>
      <c r="F9" s="11">
        <f t="shared" si="2"/>
        <v>2646</v>
      </c>
      <c r="G9" s="4" t="str">
        <f t="shared" si="3"/>
        <v>yes</v>
      </c>
      <c r="H9" s="12"/>
      <c r="I9" s="14">
        <f t="shared" si="0"/>
        <v>2873.8700861887714</v>
      </c>
    </row>
    <row r="10" spans="1:11" x14ac:dyDescent="0.2">
      <c r="A10" s="7">
        <v>43686</v>
      </c>
      <c r="B10" s="4">
        <v>26</v>
      </c>
      <c r="C10" s="4">
        <v>174</v>
      </c>
      <c r="D10" s="4">
        <v>204</v>
      </c>
      <c r="E10" s="4">
        <f t="shared" si="1"/>
        <v>404</v>
      </c>
      <c r="F10" s="11">
        <f t="shared" si="2"/>
        <v>2424</v>
      </c>
      <c r="G10" s="4" t="str">
        <f t="shared" si="3"/>
        <v>yes</v>
      </c>
      <c r="H10" s="12"/>
      <c r="I10" s="14">
        <f t="shared" si="0"/>
        <v>2632.7517342863121</v>
      </c>
      <c r="J10" s="10"/>
    </row>
    <row r="11" spans="1:11" x14ac:dyDescent="0.2">
      <c r="A11" s="7">
        <v>43687</v>
      </c>
      <c r="B11" s="4">
        <v>29</v>
      </c>
      <c r="C11" s="4">
        <v>62</v>
      </c>
      <c r="D11" s="4">
        <v>29</v>
      </c>
      <c r="E11" s="4">
        <f t="shared" si="1"/>
        <v>120</v>
      </c>
      <c r="F11" s="11">
        <f t="shared" si="2"/>
        <v>720</v>
      </c>
      <c r="G11" s="4" t="str">
        <f t="shared" si="3"/>
        <v>no</v>
      </c>
      <c r="H11" s="12"/>
      <c r="I11" s="14">
        <f t="shared" si="0"/>
        <v>782.00546562959767</v>
      </c>
      <c r="J11" s="10"/>
      <c r="K11" s="11"/>
    </row>
    <row r="12" spans="1:11" x14ac:dyDescent="0.2">
      <c r="A12" s="7">
        <v>43688</v>
      </c>
      <c r="B12" s="4">
        <v>210</v>
      </c>
      <c r="C12" s="4">
        <v>238</v>
      </c>
      <c r="D12" s="4">
        <v>98</v>
      </c>
      <c r="E12" s="4">
        <f t="shared" si="1"/>
        <v>546</v>
      </c>
      <c r="F12" s="11">
        <f t="shared" si="2"/>
        <v>3276</v>
      </c>
      <c r="G12" s="4" t="str">
        <f t="shared" si="3"/>
        <v>yes</v>
      </c>
      <c r="H12" s="12"/>
      <c r="I12" s="14">
        <f t="shared" si="0"/>
        <v>3558.1248686146691</v>
      </c>
    </row>
    <row r="13" spans="1:11" x14ac:dyDescent="0.2">
      <c r="A13" s="7">
        <v>43689</v>
      </c>
      <c r="B13" s="4">
        <v>269</v>
      </c>
      <c r="C13" s="4">
        <v>70</v>
      </c>
      <c r="D13" s="4">
        <v>273</v>
      </c>
      <c r="E13" s="4">
        <f t="shared" si="1"/>
        <v>612</v>
      </c>
      <c r="F13" s="11">
        <f t="shared" si="2"/>
        <v>3672</v>
      </c>
      <c r="G13" s="4" t="str">
        <f t="shared" si="3"/>
        <v>yes</v>
      </c>
      <c r="H13" s="12"/>
      <c r="I13" s="14">
        <f t="shared" si="0"/>
        <v>3988.2278747109481</v>
      </c>
    </row>
    <row r="14" spans="1:11" x14ac:dyDescent="0.2">
      <c r="A14" s="7">
        <v>43690</v>
      </c>
      <c r="B14" s="4">
        <v>150</v>
      </c>
      <c r="C14" s="4">
        <v>86</v>
      </c>
      <c r="D14" s="4">
        <v>224</v>
      </c>
      <c r="E14" s="4">
        <f t="shared" si="1"/>
        <v>460</v>
      </c>
      <c r="F14" s="11">
        <f t="shared" si="2"/>
        <v>2760</v>
      </c>
      <c r="G14" s="4" t="str">
        <f t="shared" si="3"/>
        <v>yes</v>
      </c>
      <c r="H14" s="12"/>
      <c r="I14" s="14">
        <f t="shared" si="0"/>
        <v>2997.6876182467909</v>
      </c>
    </row>
    <row r="15" spans="1:11" x14ac:dyDescent="0.2">
      <c r="A15" s="7">
        <v>43691</v>
      </c>
      <c r="B15" s="4">
        <v>70</v>
      </c>
      <c r="C15" s="4">
        <v>189</v>
      </c>
      <c r="D15" s="4">
        <v>55</v>
      </c>
      <c r="E15" s="4">
        <f t="shared" si="1"/>
        <v>314</v>
      </c>
      <c r="F15" s="11">
        <f t="shared" si="2"/>
        <v>1884</v>
      </c>
      <c r="G15" s="4" t="str">
        <f t="shared" si="3"/>
        <v>yes</v>
      </c>
      <c r="H15" s="12"/>
      <c r="I15" s="14">
        <f t="shared" si="0"/>
        <v>2046.2476350641139</v>
      </c>
    </row>
    <row r="16" spans="1:11" x14ac:dyDescent="0.2">
      <c r="A16" s="7">
        <v>43692</v>
      </c>
      <c r="B16" s="4">
        <v>221</v>
      </c>
      <c r="C16" s="4">
        <v>182</v>
      </c>
      <c r="D16" s="4">
        <v>240</v>
      </c>
      <c r="E16" s="4">
        <f t="shared" si="1"/>
        <v>643</v>
      </c>
      <c r="F16" s="11">
        <f t="shared" si="2"/>
        <v>3858</v>
      </c>
      <c r="G16" s="4" t="str">
        <f t="shared" si="3"/>
        <v>yes</v>
      </c>
      <c r="H16" s="12"/>
      <c r="I16" s="14">
        <f t="shared" si="0"/>
        <v>4190.245953331927</v>
      </c>
    </row>
    <row r="17" spans="1:9" x14ac:dyDescent="0.2">
      <c r="A17" s="7">
        <v>43693</v>
      </c>
      <c r="B17" s="4">
        <v>30</v>
      </c>
      <c r="C17" s="4">
        <v>43</v>
      </c>
      <c r="D17" s="4">
        <v>206</v>
      </c>
      <c r="E17" s="4">
        <f t="shared" si="1"/>
        <v>279</v>
      </c>
      <c r="F17" s="11">
        <f t="shared" si="2"/>
        <v>1674</v>
      </c>
      <c r="G17" s="4" t="str">
        <f t="shared" si="3"/>
        <v>yes</v>
      </c>
      <c r="H17" s="12"/>
      <c r="I17" s="14">
        <f t="shared" si="0"/>
        <v>1818.1627075888146</v>
      </c>
    </row>
    <row r="18" spans="1:9" x14ac:dyDescent="0.2">
      <c r="A18" s="7">
        <v>43694</v>
      </c>
      <c r="B18" s="4">
        <v>53</v>
      </c>
      <c r="C18" s="4">
        <v>143</v>
      </c>
      <c r="D18" s="4">
        <v>259</v>
      </c>
      <c r="E18" s="4">
        <f t="shared" si="1"/>
        <v>455</v>
      </c>
      <c r="F18" s="11">
        <f t="shared" si="2"/>
        <v>2730</v>
      </c>
      <c r="G18" s="4" t="str">
        <f t="shared" si="3"/>
        <v>yes</v>
      </c>
      <c r="H18" s="12"/>
      <c r="I18" s="14">
        <f t="shared" si="0"/>
        <v>2965.1040571788913</v>
      </c>
    </row>
    <row r="19" spans="1:9" x14ac:dyDescent="0.2">
      <c r="A19" s="7">
        <v>43695</v>
      </c>
      <c r="B19" s="4">
        <v>274</v>
      </c>
      <c r="C19" s="4">
        <v>169</v>
      </c>
      <c r="D19" s="4">
        <v>27</v>
      </c>
      <c r="E19" s="4">
        <f t="shared" si="1"/>
        <v>470</v>
      </c>
      <c r="F19" s="11">
        <f t="shared" si="2"/>
        <v>2820</v>
      </c>
      <c r="G19" s="4" t="str">
        <f t="shared" si="3"/>
        <v>yes</v>
      </c>
      <c r="H19" s="12"/>
      <c r="I19" s="14">
        <f t="shared" si="0"/>
        <v>3062.854740382591</v>
      </c>
    </row>
    <row r="20" spans="1:9" x14ac:dyDescent="0.2">
      <c r="A20" s="7">
        <v>43696</v>
      </c>
      <c r="B20" s="4">
        <v>166</v>
      </c>
      <c r="C20" s="4">
        <v>121</v>
      </c>
      <c r="D20" s="4">
        <v>101</v>
      </c>
      <c r="E20" s="4">
        <f t="shared" si="1"/>
        <v>388</v>
      </c>
      <c r="F20" s="11">
        <f t="shared" si="2"/>
        <v>2328</v>
      </c>
      <c r="G20" s="4" t="str">
        <f t="shared" si="3"/>
        <v>yes</v>
      </c>
      <c r="H20" s="12"/>
      <c r="I20" s="14">
        <f t="shared" si="0"/>
        <v>2528.4843388690324</v>
      </c>
    </row>
    <row r="21" spans="1:9" x14ac:dyDescent="0.2">
      <c r="A21" s="7">
        <v>43697</v>
      </c>
      <c r="B21" s="4">
        <v>211</v>
      </c>
      <c r="C21" s="4">
        <v>66</v>
      </c>
      <c r="D21" s="4">
        <v>69</v>
      </c>
      <c r="E21" s="4">
        <f t="shared" si="1"/>
        <v>346</v>
      </c>
      <c r="F21" s="11">
        <f t="shared" si="2"/>
        <v>2076</v>
      </c>
      <c r="G21" s="4" t="str">
        <f t="shared" si="3"/>
        <v>yes</v>
      </c>
      <c r="H21" s="12"/>
      <c r="I21" s="14">
        <f t="shared" si="0"/>
        <v>2254.7824258986734</v>
      </c>
    </row>
    <row r="22" spans="1:9" x14ac:dyDescent="0.2">
      <c r="A22" s="7">
        <v>43698</v>
      </c>
      <c r="B22" s="4">
        <v>114</v>
      </c>
      <c r="C22" s="4">
        <v>240</v>
      </c>
      <c r="D22" s="4">
        <v>72</v>
      </c>
      <c r="E22" s="4">
        <f t="shared" si="1"/>
        <v>426</v>
      </c>
      <c r="F22" s="11">
        <f t="shared" si="2"/>
        <v>2556</v>
      </c>
      <c r="G22" s="4" t="str">
        <f t="shared" si="3"/>
        <v>yes</v>
      </c>
      <c r="H22" s="12"/>
      <c r="I22" s="14">
        <f t="shared" si="0"/>
        <v>2776.1194029850717</v>
      </c>
    </row>
    <row r="23" spans="1:9" x14ac:dyDescent="0.2">
      <c r="A23" s="7">
        <v>43699</v>
      </c>
      <c r="B23" s="4">
        <v>81</v>
      </c>
      <c r="C23" s="4">
        <v>132</v>
      </c>
      <c r="D23" s="4">
        <v>267</v>
      </c>
      <c r="E23" s="4">
        <f t="shared" si="1"/>
        <v>480</v>
      </c>
      <c r="F23" s="11">
        <f t="shared" si="2"/>
        <v>2880</v>
      </c>
      <c r="G23" s="4" t="str">
        <f t="shared" si="3"/>
        <v>yes</v>
      </c>
      <c r="H23" s="12"/>
      <c r="I23" s="14">
        <f t="shared" si="0"/>
        <v>3128.0218625183907</v>
      </c>
    </row>
    <row r="24" spans="1:9" x14ac:dyDescent="0.2">
      <c r="A24" s="7">
        <v>43700</v>
      </c>
      <c r="B24" s="4">
        <v>273</v>
      </c>
      <c r="C24" s="4">
        <v>241</v>
      </c>
      <c r="D24" s="4">
        <v>194</v>
      </c>
      <c r="E24" s="4">
        <f t="shared" si="1"/>
        <v>708</v>
      </c>
      <c r="F24" s="11">
        <f t="shared" si="2"/>
        <v>4248</v>
      </c>
      <c r="G24" s="4" t="str">
        <f t="shared" si="3"/>
        <v>yes</v>
      </c>
      <c r="H24" s="12"/>
      <c r="I24" s="14">
        <f t="shared" si="0"/>
        <v>4613.8322472146265</v>
      </c>
    </row>
    <row r="25" spans="1:9" x14ac:dyDescent="0.2">
      <c r="A25" s="7">
        <v>43701</v>
      </c>
      <c r="B25" s="4">
        <v>266</v>
      </c>
      <c r="C25" s="4">
        <v>233</v>
      </c>
      <c r="D25" s="4">
        <v>42</v>
      </c>
      <c r="E25" s="4">
        <f t="shared" si="1"/>
        <v>541</v>
      </c>
      <c r="F25" s="11">
        <f t="shared" si="2"/>
        <v>3246</v>
      </c>
      <c r="G25" s="4" t="str">
        <f t="shared" si="3"/>
        <v>yes</v>
      </c>
      <c r="H25" s="12"/>
      <c r="I25" s="14">
        <f t="shared" si="0"/>
        <v>3525.5413075467695</v>
      </c>
    </row>
    <row r="26" spans="1:9" x14ac:dyDescent="0.2">
      <c r="A26" s="7">
        <v>43702</v>
      </c>
      <c r="B26" s="4">
        <v>168</v>
      </c>
      <c r="C26" s="4">
        <v>237</v>
      </c>
      <c r="D26" s="4">
        <v>273</v>
      </c>
      <c r="E26" s="4">
        <f t="shared" si="1"/>
        <v>678</v>
      </c>
      <c r="F26" s="11">
        <f t="shared" si="2"/>
        <v>4068</v>
      </c>
      <c r="G26" s="4" t="str">
        <f t="shared" si="3"/>
        <v>yes</v>
      </c>
      <c r="H26" s="12"/>
      <c r="I26" s="14">
        <f t="shared" si="0"/>
        <v>4418.330880807227</v>
      </c>
    </row>
    <row r="27" spans="1:9" x14ac:dyDescent="0.2">
      <c r="A27" s="7">
        <v>43703</v>
      </c>
      <c r="B27" s="4">
        <v>54</v>
      </c>
      <c r="C27" s="4">
        <v>265</v>
      </c>
      <c r="D27" s="4">
        <v>255</v>
      </c>
      <c r="E27" s="4">
        <f t="shared" si="1"/>
        <v>574</v>
      </c>
      <c r="F27" s="11">
        <f t="shared" si="2"/>
        <v>3444</v>
      </c>
      <c r="G27" s="4" t="str">
        <f t="shared" si="3"/>
        <v>yes</v>
      </c>
      <c r="H27" s="12"/>
      <c r="I27" s="14">
        <f t="shared" si="0"/>
        <v>3740.5928105949088</v>
      </c>
    </row>
    <row r="28" spans="1:9" x14ac:dyDescent="0.2">
      <c r="A28" s="7">
        <v>43704</v>
      </c>
      <c r="B28" s="4">
        <v>165</v>
      </c>
      <c r="C28" s="4">
        <v>85</v>
      </c>
      <c r="D28" s="4">
        <v>189</v>
      </c>
      <c r="E28" s="4">
        <f t="shared" si="1"/>
        <v>439</v>
      </c>
      <c r="F28" s="11">
        <f t="shared" si="2"/>
        <v>2634</v>
      </c>
      <c r="G28" s="4" t="str">
        <f t="shared" si="3"/>
        <v>yes</v>
      </c>
      <c r="H28" s="12"/>
      <c r="I28" s="14">
        <f t="shared" si="0"/>
        <v>2860.8366617616116</v>
      </c>
    </row>
    <row r="29" spans="1:9" x14ac:dyDescent="0.2">
      <c r="A29" s="7">
        <v>43705</v>
      </c>
      <c r="B29" s="4">
        <v>274</v>
      </c>
      <c r="C29" s="4">
        <v>38</v>
      </c>
      <c r="D29" s="4">
        <v>55</v>
      </c>
      <c r="E29" s="4">
        <f t="shared" si="1"/>
        <v>367</v>
      </c>
      <c r="F29" s="11">
        <f t="shared" si="2"/>
        <v>2202</v>
      </c>
      <c r="G29" s="4" t="str">
        <f t="shared" si="3"/>
        <v>yes</v>
      </c>
      <c r="H29" s="12"/>
      <c r="I29" s="14">
        <f t="shared" si="0"/>
        <v>2391.6333823838527</v>
      </c>
    </row>
    <row r="30" spans="1:9" x14ac:dyDescent="0.2">
      <c r="A30" s="7">
        <v>43706</v>
      </c>
      <c r="B30" s="4">
        <v>25</v>
      </c>
      <c r="C30" s="4">
        <v>222</v>
      </c>
      <c r="D30" s="4">
        <v>188</v>
      </c>
      <c r="E30" s="4">
        <f t="shared" si="1"/>
        <v>435</v>
      </c>
      <c r="F30" s="11">
        <f t="shared" si="2"/>
        <v>2610</v>
      </c>
      <c r="G30" s="4" t="str">
        <f t="shared" si="3"/>
        <v>yes</v>
      </c>
      <c r="H30" s="12"/>
      <c r="I30" s="14">
        <f t="shared" si="0"/>
        <v>2834.7698129072915</v>
      </c>
    </row>
    <row r="31" spans="1:9" x14ac:dyDescent="0.2">
      <c r="A31" s="7">
        <v>43707</v>
      </c>
      <c r="B31" s="4">
        <v>121</v>
      </c>
      <c r="C31" s="4">
        <v>119</v>
      </c>
      <c r="D31" s="4">
        <v>245</v>
      </c>
      <c r="E31" s="4">
        <f t="shared" si="1"/>
        <v>485</v>
      </c>
      <c r="F31" s="11">
        <f t="shared" si="2"/>
        <v>2910</v>
      </c>
      <c r="G31" s="4" t="str">
        <f t="shared" si="3"/>
        <v>yes</v>
      </c>
      <c r="H31" s="12"/>
      <c r="I31" s="14">
        <f t="shared" si="0"/>
        <v>3160.6054235862907</v>
      </c>
    </row>
    <row r="32" spans="1:9" x14ac:dyDescent="0.2">
      <c r="A32" s="7">
        <v>43708</v>
      </c>
      <c r="B32" s="4">
        <v>114</v>
      </c>
      <c r="C32" s="4">
        <v>91</v>
      </c>
      <c r="D32" s="4">
        <v>257</v>
      </c>
      <c r="E32" s="4">
        <f t="shared" si="1"/>
        <v>462</v>
      </c>
      <c r="F32" s="11">
        <f t="shared" si="2"/>
        <v>2772</v>
      </c>
      <c r="G32" s="4" t="str">
        <f t="shared" si="3"/>
        <v>yes</v>
      </c>
      <c r="H32" s="12"/>
      <c r="I32" s="14">
        <f t="shared" si="0"/>
        <v>3010.7210426739512</v>
      </c>
    </row>
  </sheetData>
  <conditionalFormatting sqref="B2:D32">
    <cfRule type="top10" dxfId="1" priority="1" rank="10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391-8FC9-43C8-8B71-4BB8F060FF6E}">
  <dimension ref="A1:H32"/>
  <sheetViews>
    <sheetView workbookViewId="0">
      <selection activeCell="G1" sqref="G1:G1048576"/>
    </sheetView>
  </sheetViews>
  <sheetFormatPr baseColWidth="10" defaultColWidth="8.83203125" defaultRowHeight="15" x14ac:dyDescent="0.2"/>
  <cols>
    <col min="1" max="1" width="8.83203125" style="7"/>
    <col min="3" max="3" width="11.1640625" style="4" bestFit="1" customWidth="1"/>
    <col min="4" max="4" width="18.1640625" style="4" bestFit="1" customWidth="1"/>
    <col min="5" max="5" width="16.1640625" style="4" bestFit="1" customWidth="1"/>
    <col min="6" max="6" width="5.1640625" style="4" customWidth="1"/>
    <col min="7" max="7" width="15.6640625" style="4" bestFit="1" customWidth="1"/>
    <col min="8" max="8" width="19.6640625" style="4" customWidth="1"/>
  </cols>
  <sheetData>
    <row r="1" spans="1:7" x14ac:dyDescent="0.2">
      <c r="A1" s="16" t="s">
        <v>1</v>
      </c>
      <c r="B1" s="8" t="s">
        <v>5</v>
      </c>
      <c r="C1" s="8" t="s">
        <v>23</v>
      </c>
      <c r="D1" s="8" t="s">
        <v>10</v>
      </c>
      <c r="E1" s="8" t="s">
        <v>24</v>
      </c>
    </row>
    <row r="2" spans="1:7" x14ac:dyDescent="0.2">
      <c r="A2" s="7">
        <v>43313</v>
      </c>
      <c r="B2" s="4">
        <v>42</v>
      </c>
      <c r="C2" s="4">
        <v>115</v>
      </c>
      <c r="D2" s="4">
        <v>92</v>
      </c>
      <c r="E2" s="4">
        <f t="shared" ref="E2:E32" si="0">SUM(B2:D2)</f>
        <v>249</v>
      </c>
      <c r="G2" s="7"/>
    </row>
    <row r="3" spans="1:7" x14ac:dyDescent="0.2">
      <c r="A3" s="7">
        <v>43314</v>
      </c>
      <c r="B3" s="4">
        <v>42</v>
      </c>
      <c r="C3" s="4">
        <v>42</v>
      </c>
      <c r="D3" s="4">
        <v>117</v>
      </c>
      <c r="E3" s="4">
        <f t="shared" si="0"/>
        <v>201</v>
      </c>
      <c r="G3" s="7"/>
    </row>
    <row r="4" spans="1:7" x14ac:dyDescent="0.2">
      <c r="A4" s="7">
        <v>43315</v>
      </c>
      <c r="B4" s="4">
        <v>105</v>
      </c>
      <c r="C4" s="4">
        <v>124</v>
      </c>
      <c r="D4" s="4">
        <v>64</v>
      </c>
      <c r="E4" s="4">
        <f t="shared" si="0"/>
        <v>293</v>
      </c>
      <c r="G4" s="7"/>
    </row>
    <row r="5" spans="1:7" x14ac:dyDescent="0.2">
      <c r="A5" s="7">
        <v>43316</v>
      </c>
      <c r="B5" s="4">
        <v>141</v>
      </c>
      <c r="C5" s="4">
        <v>83</v>
      </c>
      <c r="D5" s="4">
        <v>76</v>
      </c>
      <c r="E5" s="4">
        <f t="shared" si="0"/>
        <v>300</v>
      </c>
      <c r="G5" s="7"/>
    </row>
    <row r="6" spans="1:7" x14ac:dyDescent="0.2">
      <c r="A6" s="7">
        <v>43317</v>
      </c>
      <c r="B6" s="4">
        <v>137</v>
      </c>
      <c r="C6" s="4">
        <v>73</v>
      </c>
      <c r="D6" s="4">
        <v>109</v>
      </c>
      <c r="E6" s="4">
        <f t="shared" si="0"/>
        <v>319</v>
      </c>
      <c r="G6" s="7"/>
    </row>
    <row r="7" spans="1:7" x14ac:dyDescent="0.2">
      <c r="A7" s="7">
        <v>43318</v>
      </c>
      <c r="B7" s="4">
        <v>68</v>
      </c>
      <c r="C7" s="4">
        <v>44</v>
      </c>
      <c r="D7" s="4">
        <v>60</v>
      </c>
      <c r="E7" s="4">
        <f t="shared" si="0"/>
        <v>172</v>
      </c>
      <c r="G7" s="7"/>
    </row>
    <row r="8" spans="1:7" x14ac:dyDescent="0.2">
      <c r="A8" s="7">
        <v>43319</v>
      </c>
      <c r="B8" s="4">
        <v>82</v>
      </c>
      <c r="C8" s="4">
        <v>58</v>
      </c>
      <c r="D8" s="4">
        <v>145</v>
      </c>
      <c r="E8" s="4">
        <f t="shared" si="0"/>
        <v>285</v>
      </c>
      <c r="G8" s="7"/>
    </row>
    <row r="9" spans="1:7" x14ac:dyDescent="0.2">
      <c r="A9" s="7">
        <v>43320</v>
      </c>
      <c r="B9" s="4">
        <v>125</v>
      </c>
      <c r="C9" s="4">
        <v>96</v>
      </c>
      <c r="D9" s="4">
        <v>92</v>
      </c>
      <c r="E9" s="4">
        <f t="shared" si="0"/>
        <v>313</v>
      </c>
      <c r="G9" s="7"/>
    </row>
    <row r="10" spans="1:7" x14ac:dyDescent="0.2">
      <c r="A10" s="7">
        <v>43321</v>
      </c>
      <c r="B10" s="4">
        <v>20</v>
      </c>
      <c r="C10" s="4">
        <v>26</v>
      </c>
      <c r="D10" s="4">
        <v>39</v>
      </c>
      <c r="E10" s="4">
        <f t="shared" si="0"/>
        <v>85</v>
      </c>
      <c r="G10" s="7"/>
    </row>
    <row r="11" spans="1:7" x14ac:dyDescent="0.2">
      <c r="A11" s="7">
        <v>43322</v>
      </c>
      <c r="B11" s="4">
        <v>67</v>
      </c>
      <c r="C11" s="4">
        <v>38</v>
      </c>
      <c r="D11" s="4">
        <v>21</v>
      </c>
      <c r="E11" s="4">
        <f t="shared" si="0"/>
        <v>126</v>
      </c>
      <c r="G11" s="7"/>
    </row>
    <row r="12" spans="1:7" x14ac:dyDescent="0.2">
      <c r="A12" s="7">
        <v>43323</v>
      </c>
      <c r="B12" s="4">
        <v>121</v>
      </c>
      <c r="C12" s="4">
        <v>124</v>
      </c>
      <c r="D12" s="4">
        <v>132</v>
      </c>
      <c r="E12" s="4">
        <f t="shared" si="0"/>
        <v>377</v>
      </c>
      <c r="G12" s="7"/>
    </row>
    <row r="13" spans="1:7" x14ac:dyDescent="0.2">
      <c r="A13" s="7">
        <v>43324</v>
      </c>
      <c r="B13" s="4">
        <v>140</v>
      </c>
      <c r="C13" s="4">
        <v>76</v>
      </c>
      <c r="D13" s="4">
        <v>25</v>
      </c>
      <c r="E13" s="4">
        <f t="shared" si="0"/>
        <v>241</v>
      </c>
      <c r="G13" s="7"/>
    </row>
    <row r="14" spans="1:7" x14ac:dyDescent="0.2">
      <c r="A14" s="7">
        <v>43325</v>
      </c>
      <c r="B14" s="4">
        <v>147</v>
      </c>
      <c r="C14" s="4">
        <v>77</v>
      </c>
      <c r="D14" s="4">
        <v>77</v>
      </c>
      <c r="E14" s="4">
        <f t="shared" si="0"/>
        <v>301</v>
      </c>
      <c r="G14" s="7"/>
    </row>
    <row r="15" spans="1:7" x14ac:dyDescent="0.2">
      <c r="A15" s="7">
        <v>43326</v>
      </c>
      <c r="B15" s="4">
        <v>86</v>
      </c>
      <c r="C15" s="4">
        <v>128</v>
      </c>
      <c r="D15" s="4">
        <v>59</v>
      </c>
      <c r="E15" s="4">
        <f t="shared" si="0"/>
        <v>273</v>
      </c>
      <c r="G15" s="7"/>
    </row>
    <row r="16" spans="1:7" x14ac:dyDescent="0.2">
      <c r="A16" s="7">
        <v>43327</v>
      </c>
      <c r="B16" s="4">
        <v>50</v>
      </c>
      <c r="C16" s="4">
        <v>122</v>
      </c>
      <c r="D16" s="4">
        <v>96</v>
      </c>
      <c r="E16" s="4">
        <f t="shared" si="0"/>
        <v>268</v>
      </c>
      <c r="G16" s="7"/>
    </row>
    <row r="17" spans="1:7" x14ac:dyDescent="0.2">
      <c r="A17" s="7">
        <v>43328</v>
      </c>
      <c r="B17" s="4">
        <v>80</v>
      </c>
      <c r="C17" s="4">
        <v>92</v>
      </c>
      <c r="D17" s="4">
        <v>139</v>
      </c>
      <c r="E17" s="4">
        <f t="shared" si="0"/>
        <v>311</v>
      </c>
      <c r="G17" s="7"/>
    </row>
    <row r="18" spans="1:7" x14ac:dyDescent="0.2">
      <c r="A18" s="7">
        <v>43329</v>
      </c>
      <c r="B18" s="4">
        <v>41</v>
      </c>
      <c r="C18" s="4">
        <v>69</v>
      </c>
      <c r="D18" s="4">
        <v>59</v>
      </c>
      <c r="E18" s="4">
        <f t="shared" si="0"/>
        <v>169</v>
      </c>
      <c r="G18" s="7"/>
    </row>
    <row r="19" spans="1:7" x14ac:dyDescent="0.2">
      <c r="A19" s="7">
        <v>43330</v>
      </c>
      <c r="B19" s="4">
        <v>26</v>
      </c>
      <c r="C19" s="4">
        <v>38</v>
      </c>
      <c r="D19" s="4">
        <v>125</v>
      </c>
      <c r="E19" s="4">
        <f t="shared" si="0"/>
        <v>189</v>
      </c>
      <c r="G19" s="7"/>
    </row>
    <row r="20" spans="1:7" x14ac:dyDescent="0.2">
      <c r="A20" s="7">
        <v>43331</v>
      </c>
      <c r="B20" s="4">
        <v>93</v>
      </c>
      <c r="C20" s="4">
        <v>41</v>
      </c>
      <c r="D20" s="4">
        <v>133</v>
      </c>
      <c r="E20" s="4">
        <f t="shared" si="0"/>
        <v>267</v>
      </c>
      <c r="G20" s="7"/>
    </row>
    <row r="21" spans="1:7" x14ac:dyDescent="0.2">
      <c r="A21" s="7">
        <v>43332</v>
      </c>
      <c r="B21" s="4">
        <v>84</v>
      </c>
      <c r="C21" s="4">
        <v>144</v>
      </c>
      <c r="D21" s="4">
        <v>146</v>
      </c>
      <c r="E21" s="4">
        <f t="shared" si="0"/>
        <v>374</v>
      </c>
      <c r="G21" s="7"/>
    </row>
    <row r="22" spans="1:7" x14ac:dyDescent="0.2">
      <c r="A22" s="7">
        <v>43333</v>
      </c>
      <c r="B22" s="4">
        <v>25</v>
      </c>
      <c r="C22" s="4">
        <v>124</v>
      </c>
      <c r="D22" s="4">
        <v>145</v>
      </c>
      <c r="E22" s="4">
        <f t="shared" si="0"/>
        <v>294</v>
      </c>
      <c r="G22" s="7"/>
    </row>
    <row r="23" spans="1:7" x14ac:dyDescent="0.2">
      <c r="A23" s="7">
        <v>43334</v>
      </c>
      <c r="B23" s="4">
        <v>107</v>
      </c>
      <c r="C23" s="4">
        <v>60</v>
      </c>
      <c r="D23" s="4">
        <v>142</v>
      </c>
      <c r="E23" s="4">
        <f t="shared" si="0"/>
        <v>309</v>
      </c>
      <c r="G23" s="7"/>
    </row>
    <row r="24" spans="1:7" x14ac:dyDescent="0.2">
      <c r="A24" s="7">
        <v>43335</v>
      </c>
      <c r="B24" s="4">
        <v>116</v>
      </c>
      <c r="C24" s="4">
        <v>115</v>
      </c>
      <c r="D24" s="4">
        <v>128</v>
      </c>
      <c r="E24" s="4">
        <f t="shared" si="0"/>
        <v>359</v>
      </c>
      <c r="G24" s="7"/>
    </row>
    <row r="25" spans="1:7" x14ac:dyDescent="0.2">
      <c r="A25" s="7">
        <v>43336</v>
      </c>
      <c r="B25" s="4">
        <v>46</v>
      </c>
      <c r="C25" s="4">
        <v>129</v>
      </c>
      <c r="D25" s="4">
        <v>145</v>
      </c>
      <c r="E25" s="4">
        <f t="shared" si="0"/>
        <v>320</v>
      </c>
      <c r="G25" s="7"/>
    </row>
    <row r="26" spans="1:7" x14ac:dyDescent="0.2">
      <c r="A26" s="7">
        <v>43337</v>
      </c>
      <c r="B26" s="4">
        <v>44</v>
      </c>
      <c r="C26" s="4">
        <v>112</v>
      </c>
      <c r="D26" s="4">
        <v>99</v>
      </c>
      <c r="E26" s="4">
        <f t="shared" si="0"/>
        <v>255</v>
      </c>
      <c r="G26" s="7"/>
    </row>
    <row r="27" spans="1:7" x14ac:dyDescent="0.2">
      <c r="A27" s="7">
        <v>43338</v>
      </c>
      <c r="B27" s="4">
        <v>112</v>
      </c>
      <c r="C27" s="4">
        <v>96</v>
      </c>
      <c r="D27" s="4">
        <v>31</v>
      </c>
      <c r="E27" s="4">
        <f t="shared" si="0"/>
        <v>239</v>
      </c>
      <c r="G27" s="7"/>
    </row>
    <row r="28" spans="1:7" x14ac:dyDescent="0.2">
      <c r="A28" s="7">
        <v>43339</v>
      </c>
      <c r="B28" s="4">
        <v>73</v>
      </c>
      <c r="C28" s="4">
        <v>102</v>
      </c>
      <c r="D28" s="4">
        <v>97</v>
      </c>
      <c r="E28" s="4">
        <f t="shared" si="0"/>
        <v>272</v>
      </c>
      <c r="G28" s="7"/>
    </row>
    <row r="29" spans="1:7" x14ac:dyDescent="0.2">
      <c r="A29" s="7">
        <v>43340</v>
      </c>
      <c r="B29" s="4">
        <v>100</v>
      </c>
      <c r="C29" s="4">
        <v>89</v>
      </c>
      <c r="D29" s="4">
        <v>109</v>
      </c>
      <c r="E29" s="4">
        <f t="shared" si="0"/>
        <v>298</v>
      </c>
      <c r="G29" s="7"/>
    </row>
    <row r="30" spans="1:7" x14ac:dyDescent="0.2">
      <c r="A30" s="7">
        <v>43341</v>
      </c>
      <c r="B30" s="4">
        <v>55</v>
      </c>
      <c r="C30" s="4">
        <v>30</v>
      </c>
      <c r="D30" s="4">
        <v>75</v>
      </c>
      <c r="E30" s="4">
        <f t="shared" si="0"/>
        <v>160</v>
      </c>
      <c r="G30" s="7"/>
    </row>
    <row r="31" spans="1:7" x14ac:dyDescent="0.2">
      <c r="A31" s="7">
        <v>43342</v>
      </c>
      <c r="B31" s="4">
        <v>137</v>
      </c>
      <c r="C31" s="4">
        <v>117</v>
      </c>
      <c r="D31" s="4">
        <v>97</v>
      </c>
      <c r="E31" s="4">
        <f t="shared" si="0"/>
        <v>351</v>
      </c>
      <c r="G31" s="7"/>
    </row>
    <row r="32" spans="1:7" x14ac:dyDescent="0.2">
      <c r="A32" s="7">
        <v>43343</v>
      </c>
      <c r="B32" s="4">
        <v>125</v>
      </c>
      <c r="C32" s="4">
        <v>39</v>
      </c>
      <c r="D32" s="4">
        <v>80</v>
      </c>
      <c r="E32" s="4">
        <f t="shared" si="0"/>
        <v>244</v>
      </c>
      <c r="G32" s="7"/>
    </row>
  </sheetData>
  <pageMargins left="0.7" right="0.7" top="0.75" bottom="0.75" header="0.3" footer="0.3"/>
  <pageSetup orientation="portrait" r:id="rId1"/>
  <ignoredErrors>
    <ignoredError sqref="E2:E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5772-A6C2-9745-926A-ACC511CAAFB5}">
  <dimension ref="A1:M32"/>
  <sheetViews>
    <sheetView zoomScaleNormal="100" workbookViewId="0">
      <selection activeCell="C33" sqref="C33"/>
    </sheetView>
  </sheetViews>
  <sheetFormatPr baseColWidth="10" defaultColWidth="8.83203125" defaultRowHeight="15" x14ac:dyDescent="0.2"/>
  <cols>
    <col min="3" max="3" width="11.33203125" bestFit="1" customWidth="1"/>
    <col min="4" max="4" width="18.33203125" bestFit="1" customWidth="1"/>
    <col min="5" max="5" width="16.1640625" bestFit="1" customWidth="1"/>
    <col min="6" max="6" width="15.33203125" customWidth="1"/>
    <col min="7" max="7" width="5.1640625" customWidth="1"/>
    <col min="8" max="8" width="19.6640625" customWidth="1"/>
  </cols>
  <sheetData>
    <row r="1" spans="1:13" x14ac:dyDescent="0.2">
      <c r="A1" s="1" t="s">
        <v>1</v>
      </c>
      <c r="B1" s="1" t="s">
        <v>5</v>
      </c>
      <c r="C1" s="1" t="s">
        <v>23</v>
      </c>
      <c r="D1" s="1" t="s">
        <v>10</v>
      </c>
      <c r="E1" s="1" t="s">
        <v>24</v>
      </c>
    </row>
    <row r="2" spans="1:13" x14ac:dyDescent="0.2">
      <c r="A2" s="2">
        <v>43678</v>
      </c>
      <c r="B2">
        <v>140</v>
      </c>
      <c r="C2">
        <v>49</v>
      </c>
      <c r="D2">
        <v>110</v>
      </c>
      <c r="E2">
        <f>SUM(B2:D2)</f>
        <v>299</v>
      </c>
      <c r="M2" s="2"/>
    </row>
    <row r="3" spans="1:13" x14ac:dyDescent="0.2">
      <c r="A3" s="2">
        <v>43679</v>
      </c>
      <c r="B3">
        <v>141</v>
      </c>
      <c r="C3">
        <v>100</v>
      </c>
      <c r="D3">
        <v>133</v>
      </c>
      <c r="E3">
        <v>375</v>
      </c>
      <c r="M3" s="2"/>
    </row>
    <row r="4" spans="1:13" x14ac:dyDescent="0.2">
      <c r="A4" s="2">
        <v>43680</v>
      </c>
      <c r="B4">
        <v>32</v>
      </c>
      <c r="C4">
        <v>68</v>
      </c>
      <c r="D4">
        <v>35</v>
      </c>
      <c r="E4">
        <f t="shared" ref="E4:E31" si="0">SUM(B4:D4)</f>
        <v>135</v>
      </c>
      <c r="M4" s="2"/>
    </row>
    <row r="5" spans="1:13" x14ac:dyDescent="0.2">
      <c r="A5" s="2">
        <v>43681</v>
      </c>
      <c r="B5">
        <v>130</v>
      </c>
      <c r="C5">
        <v>35</v>
      </c>
      <c r="D5">
        <v>34</v>
      </c>
      <c r="E5">
        <f t="shared" si="0"/>
        <v>199</v>
      </c>
      <c r="M5" s="2"/>
    </row>
    <row r="6" spans="1:13" x14ac:dyDescent="0.2">
      <c r="A6" s="2">
        <v>43682</v>
      </c>
      <c r="B6">
        <v>104</v>
      </c>
      <c r="C6">
        <v>124</v>
      </c>
      <c r="D6">
        <v>93</v>
      </c>
      <c r="E6">
        <f t="shared" si="0"/>
        <v>321</v>
      </c>
      <c r="M6" s="2"/>
    </row>
    <row r="7" spans="1:13" x14ac:dyDescent="0.2">
      <c r="A7" s="2">
        <v>43683</v>
      </c>
      <c r="B7">
        <v>43</v>
      </c>
      <c r="C7">
        <v>135</v>
      </c>
      <c r="D7">
        <v>117</v>
      </c>
      <c r="E7">
        <f t="shared" si="0"/>
        <v>295</v>
      </c>
      <c r="M7" s="2"/>
    </row>
    <row r="8" spans="1:13" x14ac:dyDescent="0.2">
      <c r="A8" s="2">
        <v>43684</v>
      </c>
      <c r="B8">
        <v>61</v>
      </c>
      <c r="C8">
        <v>9</v>
      </c>
      <c r="D8">
        <v>62</v>
      </c>
      <c r="E8">
        <f t="shared" si="0"/>
        <v>132</v>
      </c>
      <c r="M8" s="2"/>
    </row>
    <row r="9" spans="1:13" x14ac:dyDescent="0.2">
      <c r="A9" s="2">
        <v>43685</v>
      </c>
      <c r="B9">
        <v>16</v>
      </c>
      <c r="C9">
        <v>68</v>
      </c>
      <c r="D9">
        <v>93</v>
      </c>
      <c r="E9">
        <f t="shared" si="0"/>
        <v>177</v>
      </c>
      <c r="M9" s="2"/>
    </row>
    <row r="10" spans="1:13" x14ac:dyDescent="0.2">
      <c r="A10" s="2">
        <v>43686</v>
      </c>
      <c r="B10">
        <v>8</v>
      </c>
      <c r="C10">
        <v>70</v>
      </c>
      <c r="D10">
        <v>19</v>
      </c>
      <c r="E10">
        <f t="shared" si="0"/>
        <v>97</v>
      </c>
      <c r="M10" s="2"/>
    </row>
    <row r="11" spans="1:13" x14ac:dyDescent="0.2">
      <c r="A11" s="2">
        <v>43687</v>
      </c>
      <c r="B11">
        <v>145</v>
      </c>
      <c r="C11">
        <v>9</v>
      </c>
      <c r="D11">
        <v>114</v>
      </c>
      <c r="E11">
        <v>275</v>
      </c>
      <c r="M11" s="2"/>
    </row>
    <row r="12" spans="1:13" x14ac:dyDescent="0.2">
      <c r="A12" s="2">
        <v>43688</v>
      </c>
      <c r="B12">
        <v>94</v>
      </c>
      <c r="C12">
        <v>14</v>
      </c>
      <c r="D12">
        <v>148</v>
      </c>
      <c r="E12">
        <f t="shared" si="0"/>
        <v>256</v>
      </c>
      <c r="M12" s="2"/>
    </row>
    <row r="13" spans="1:13" x14ac:dyDescent="0.2">
      <c r="A13" s="2">
        <v>43689</v>
      </c>
      <c r="B13">
        <v>50</v>
      </c>
      <c r="C13">
        <v>59</v>
      </c>
      <c r="D13">
        <v>87</v>
      </c>
      <c r="E13">
        <f t="shared" si="0"/>
        <v>196</v>
      </c>
      <c r="M13" s="2"/>
    </row>
    <row r="14" spans="1:13" x14ac:dyDescent="0.2">
      <c r="A14" s="2">
        <v>43690</v>
      </c>
      <c r="B14">
        <v>92</v>
      </c>
      <c r="C14">
        <v>110</v>
      </c>
      <c r="D14">
        <v>65</v>
      </c>
      <c r="E14">
        <f t="shared" si="0"/>
        <v>267</v>
      </c>
      <c r="M14" s="2"/>
    </row>
    <row r="15" spans="1:13" x14ac:dyDescent="0.2">
      <c r="A15" s="2">
        <v>43691</v>
      </c>
      <c r="B15">
        <v>64</v>
      </c>
      <c r="C15">
        <v>140</v>
      </c>
      <c r="D15">
        <v>63</v>
      </c>
      <c r="E15">
        <f t="shared" si="0"/>
        <v>267</v>
      </c>
      <c r="M15" s="2"/>
    </row>
    <row r="16" spans="1:13" x14ac:dyDescent="0.2">
      <c r="A16" s="2">
        <v>43692</v>
      </c>
      <c r="B16">
        <v>40</v>
      </c>
      <c r="C16">
        <v>46</v>
      </c>
      <c r="D16">
        <v>12</v>
      </c>
      <c r="E16">
        <f t="shared" si="0"/>
        <v>98</v>
      </c>
      <c r="M16" s="2"/>
    </row>
    <row r="17" spans="1:13" x14ac:dyDescent="0.2">
      <c r="A17" s="2">
        <v>43693</v>
      </c>
      <c r="B17">
        <v>136</v>
      </c>
      <c r="C17">
        <v>50</v>
      </c>
      <c r="D17">
        <v>128</v>
      </c>
      <c r="E17">
        <f t="shared" si="0"/>
        <v>314</v>
      </c>
      <c r="M17" s="2"/>
    </row>
    <row r="18" spans="1:13" x14ac:dyDescent="0.2">
      <c r="A18" s="2">
        <v>43694</v>
      </c>
      <c r="B18">
        <v>21</v>
      </c>
      <c r="C18">
        <v>34</v>
      </c>
      <c r="D18">
        <v>55</v>
      </c>
      <c r="E18">
        <f t="shared" si="0"/>
        <v>110</v>
      </c>
      <c r="M18" s="2"/>
    </row>
    <row r="19" spans="1:13" x14ac:dyDescent="0.2">
      <c r="A19" s="2">
        <v>43695</v>
      </c>
      <c r="B19">
        <v>32</v>
      </c>
      <c r="C19">
        <v>122</v>
      </c>
      <c r="D19">
        <v>133</v>
      </c>
      <c r="E19">
        <f t="shared" si="0"/>
        <v>287</v>
      </c>
      <c r="M19" s="2"/>
    </row>
    <row r="20" spans="1:13" x14ac:dyDescent="0.2">
      <c r="A20" s="2">
        <v>43696</v>
      </c>
      <c r="B20">
        <v>57</v>
      </c>
      <c r="C20">
        <v>144</v>
      </c>
      <c r="D20">
        <v>12</v>
      </c>
      <c r="E20">
        <f t="shared" si="0"/>
        <v>213</v>
      </c>
      <c r="M20" s="2"/>
    </row>
    <row r="21" spans="1:13" x14ac:dyDescent="0.2">
      <c r="A21" s="2">
        <v>43697</v>
      </c>
      <c r="B21">
        <v>36</v>
      </c>
      <c r="C21">
        <v>98</v>
      </c>
      <c r="D21">
        <v>107</v>
      </c>
      <c r="E21">
        <f t="shared" si="0"/>
        <v>241</v>
      </c>
      <c r="M21" s="2"/>
    </row>
    <row r="22" spans="1:13" x14ac:dyDescent="0.2">
      <c r="A22" s="2">
        <v>43698</v>
      </c>
      <c r="B22">
        <v>122</v>
      </c>
      <c r="C22">
        <v>140</v>
      </c>
      <c r="D22">
        <v>44</v>
      </c>
      <c r="E22">
        <f t="shared" si="0"/>
        <v>306</v>
      </c>
      <c r="M22" s="2"/>
    </row>
    <row r="23" spans="1:13" x14ac:dyDescent="0.2">
      <c r="A23" s="2">
        <v>43699</v>
      </c>
      <c r="B23">
        <v>53</v>
      </c>
      <c r="C23">
        <v>76</v>
      </c>
      <c r="D23">
        <v>97</v>
      </c>
      <c r="E23">
        <f t="shared" si="0"/>
        <v>226</v>
      </c>
      <c r="M23" s="2"/>
    </row>
    <row r="24" spans="1:13" x14ac:dyDescent="0.2">
      <c r="A24" s="2">
        <v>43700</v>
      </c>
      <c r="B24">
        <v>96</v>
      </c>
      <c r="C24">
        <v>122</v>
      </c>
      <c r="D24">
        <v>48</v>
      </c>
      <c r="E24">
        <f t="shared" si="0"/>
        <v>266</v>
      </c>
      <c r="M24" s="2"/>
    </row>
    <row r="25" spans="1:13" x14ac:dyDescent="0.2">
      <c r="A25" s="2">
        <v>43701</v>
      </c>
      <c r="B25">
        <v>96</v>
      </c>
      <c r="C25">
        <v>100</v>
      </c>
      <c r="D25">
        <v>43</v>
      </c>
      <c r="E25">
        <f t="shared" si="0"/>
        <v>239</v>
      </c>
      <c r="M25" s="2"/>
    </row>
    <row r="26" spans="1:13" x14ac:dyDescent="0.2">
      <c r="A26" s="2">
        <v>43702</v>
      </c>
      <c r="B26">
        <v>118</v>
      </c>
      <c r="C26">
        <v>106</v>
      </c>
      <c r="D26">
        <v>30</v>
      </c>
      <c r="E26">
        <v>251</v>
      </c>
      <c r="M26" s="2"/>
    </row>
    <row r="27" spans="1:13" x14ac:dyDescent="0.2">
      <c r="A27" s="2">
        <v>43703</v>
      </c>
      <c r="B27">
        <v>115</v>
      </c>
      <c r="C27">
        <v>61</v>
      </c>
      <c r="D27">
        <v>47</v>
      </c>
      <c r="E27">
        <f t="shared" si="0"/>
        <v>223</v>
      </c>
      <c r="M27" s="2"/>
    </row>
    <row r="28" spans="1:13" x14ac:dyDescent="0.2">
      <c r="A28" s="2">
        <v>43704</v>
      </c>
      <c r="B28">
        <v>29</v>
      </c>
      <c r="C28">
        <v>53</v>
      </c>
      <c r="D28">
        <v>133</v>
      </c>
      <c r="E28">
        <f t="shared" si="0"/>
        <v>215</v>
      </c>
      <c r="M28" s="2"/>
    </row>
    <row r="29" spans="1:13" x14ac:dyDescent="0.2">
      <c r="A29" s="2">
        <v>43705</v>
      </c>
      <c r="B29">
        <v>20</v>
      </c>
      <c r="C29">
        <v>124</v>
      </c>
      <c r="D29">
        <v>10</v>
      </c>
      <c r="E29">
        <f t="shared" si="0"/>
        <v>154</v>
      </c>
      <c r="M29" s="2"/>
    </row>
    <row r="30" spans="1:13" x14ac:dyDescent="0.2">
      <c r="A30" s="2">
        <v>43706</v>
      </c>
      <c r="B30">
        <v>66</v>
      </c>
      <c r="C30">
        <v>73</v>
      </c>
      <c r="D30">
        <v>130</v>
      </c>
      <c r="E30">
        <f t="shared" si="0"/>
        <v>269</v>
      </c>
      <c r="M30" s="2"/>
    </row>
    <row r="31" spans="1:13" x14ac:dyDescent="0.2">
      <c r="A31" s="2">
        <v>43707</v>
      </c>
      <c r="B31">
        <v>73</v>
      </c>
      <c r="C31">
        <v>78</v>
      </c>
      <c r="D31">
        <v>124</v>
      </c>
      <c r="E31">
        <f t="shared" si="0"/>
        <v>275</v>
      </c>
      <c r="M31" s="2"/>
    </row>
    <row r="32" spans="1:13" x14ac:dyDescent="0.2">
      <c r="A32" s="2">
        <v>43708</v>
      </c>
      <c r="B32">
        <v>93</v>
      </c>
      <c r="C32">
        <v>42</v>
      </c>
      <c r="D32">
        <v>76</v>
      </c>
      <c r="E32">
        <v>205</v>
      </c>
      <c r="M32" s="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66DA-16DE-8443-A499-6DCC1425AF13}">
  <dimension ref="A3:B8"/>
  <sheetViews>
    <sheetView workbookViewId="0">
      <selection activeCell="K9" sqref="K9"/>
    </sheetView>
  </sheetViews>
  <sheetFormatPr baseColWidth="10" defaultRowHeight="15" x14ac:dyDescent="0.2"/>
  <cols>
    <col min="1" max="1" width="17" bestFit="1" customWidth="1"/>
    <col min="2" max="2" width="14.1640625" bestFit="1" customWidth="1"/>
  </cols>
  <sheetData>
    <row r="3" spans="1:2" x14ac:dyDescent="0.2">
      <c r="A3" s="35" t="s">
        <v>50</v>
      </c>
      <c r="B3" t="s">
        <v>52</v>
      </c>
    </row>
    <row r="4" spans="1:2" x14ac:dyDescent="0.2">
      <c r="A4" s="36" t="s">
        <v>5</v>
      </c>
      <c r="B4" s="37">
        <v>604</v>
      </c>
    </row>
    <row r="5" spans="1:2" x14ac:dyDescent="0.2">
      <c r="A5" s="36" t="s">
        <v>7</v>
      </c>
      <c r="B5" s="37">
        <v>758</v>
      </c>
    </row>
    <row r="6" spans="1:2" x14ac:dyDescent="0.2">
      <c r="A6" s="36" t="s">
        <v>10</v>
      </c>
      <c r="B6" s="37">
        <v>619</v>
      </c>
    </row>
    <row r="7" spans="1:2" x14ac:dyDescent="0.2">
      <c r="A7" s="36" t="s">
        <v>13</v>
      </c>
      <c r="B7" s="37">
        <v>494</v>
      </c>
    </row>
    <row r="8" spans="1:2" x14ac:dyDescent="0.2">
      <c r="A8" s="36" t="s">
        <v>51</v>
      </c>
      <c r="B8" s="37">
        <v>2475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7944-7B81-034A-AF0B-566C2268AE16}">
  <dimension ref="A1:E120"/>
  <sheetViews>
    <sheetView topLeftCell="A3" workbookViewId="0">
      <selection activeCell="A3" sqref="A3:D120"/>
    </sheetView>
  </sheetViews>
  <sheetFormatPr baseColWidth="10" defaultColWidth="8.83203125" defaultRowHeight="15" x14ac:dyDescent="0.2"/>
  <cols>
    <col min="1" max="1" width="12.1640625" style="4" customWidth="1"/>
    <col min="2" max="2" width="10.1640625" style="4" customWidth="1"/>
    <col min="3" max="3" width="20.1640625" style="4" customWidth="1"/>
    <col min="4" max="16384" width="8.83203125" style="4"/>
  </cols>
  <sheetData>
    <row r="1" spans="1:5" x14ac:dyDescent="0.2">
      <c r="A1" s="18" t="s">
        <v>0</v>
      </c>
      <c r="B1" s="18"/>
      <c r="C1" s="18"/>
      <c r="D1" s="18"/>
    </row>
    <row r="2" spans="1:5" x14ac:dyDescent="0.2">
      <c r="A2" s="5"/>
      <c r="B2" s="5"/>
      <c r="C2" s="5"/>
      <c r="D2" s="5"/>
    </row>
    <row r="3" spans="1:5" x14ac:dyDescent="0.2">
      <c r="A3" s="6" t="s">
        <v>1</v>
      </c>
      <c r="B3" s="6" t="s">
        <v>2</v>
      </c>
      <c r="C3" s="6" t="s">
        <v>3</v>
      </c>
      <c r="D3" s="6" t="s">
        <v>4</v>
      </c>
    </row>
    <row r="4" spans="1:5" x14ac:dyDescent="0.2">
      <c r="A4" s="7">
        <v>43676</v>
      </c>
      <c r="B4" s="4">
        <v>13</v>
      </c>
      <c r="C4" s="4" t="s">
        <v>5</v>
      </c>
      <c r="D4" s="4" t="s">
        <v>6</v>
      </c>
      <c r="E4" s="7"/>
    </row>
    <row r="5" spans="1:5" x14ac:dyDescent="0.2">
      <c r="A5" s="7">
        <v>43676</v>
      </c>
      <c r="B5" s="4">
        <v>9</v>
      </c>
      <c r="C5" s="4" t="s">
        <v>7</v>
      </c>
      <c r="D5" s="4" t="s">
        <v>8</v>
      </c>
      <c r="E5" s="7"/>
    </row>
    <row r="6" spans="1:5" x14ac:dyDescent="0.2">
      <c r="A6" s="7">
        <v>43676</v>
      </c>
      <c r="B6" s="4">
        <v>28</v>
      </c>
      <c r="C6" s="4" t="s">
        <v>7</v>
      </c>
      <c r="D6" s="4" t="s">
        <v>9</v>
      </c>
      <c r="E6" s="7"/>
    </row>
    <row r="7" spans="1:5" x14ac:dyDescent="0.2">
      <c r="A7" s="7">
        <v>43676</v>
      </c>
      <c r="B7" s="4">
        <v>9</v>
      </c>
      <c r="C7" s="4" t="s">
        <v>10</v>
      </c>
      <c r="D7" s="4" t="s">
        <v>11</v>
      </c>
      <c r="E7" s="7"/>
    </row>
    <row r="8" spans="1:5" x14ac:dyDescent="0.2">
      <c r="A8" s="7">
        <v>43676</v>
      </c>
      <c r="B8" s="4">
        <v>21</v>
      </c>
      <c r="C8" s="4" t="s">
        <v>10</v>
      </c>
      <c r="D8" s="4" t="s">
        <v>12</v>
      </c>
      <c r="E8" s="7"/>
    </row>
    <row r="9" spans="1:5" x14ac:dyDescent="0.2">
      <c r="A9" s="7">
        <v>43676</v>
      </c>
      <c r="B9" s="4">
        <v>9</v>
      </c>
      <c r="C9" s="4" t="s">
        <v>13</v>
      </c>
      <c r="D9" s="4" t="s">
        <v>14</v>
      </c>
      <c r="E9" s="7"/>
    </row>
    <row r="10" spans="1:5" x14ac:dyDescent="0.2">
      <c r="A10" s="7">
        <v>43676</v>
      </c>
      <c r="B10" s="4">
        <v>29</v>
      </c>
      <c r="C10" s="4" t="s">
        <v>13</v>
      </c>
      <c r="D10" s="4" t="s">
        <v>15</v>
      </c>
      <c r="E10" s="7"/>
    </row>
    <row r="11" spans="1:5" x14ac:dyDescent="0.2">
      <c r="A11" s="7">
        <v>43676</v>
      </c>
      <c r="B11" s="4">
        <v>20</v>
      </c>
      <c r="C11" s="4" t="s">
        <v>7</v>
      </c>
      <c r="D11" s="4" t="s">
        <v>16</v>
      </c>
      <c r="E11" s="7"/>
    </row>
    <row r="12" spans="1:5" x14ac:dyDescent="0.2">
      <c r="A12" s="7">
        <v>43676</v>
      </c>
      <c r="B12" s="4">
        <v>17</v>
      </c>
      <c r="C12" s="4" t="s">
        <v>5</v>
      </c>
      <c r="D12" s="4" t="s">
        <v>6</v>
      </c>
      <c r="E12" s="7"/>
    </row>
    <row r="13" spans="1:5" x14ac:dyDescent="0.2">
      <c r="A13" s="7">
        <v>43676</v>
      </c>
      <c r="B13" s="4">
        <v>20</v>
      </c>
      <c r="C13" s="4" t="s">
        <v>13</v>
      </c>
      <c r="D13" s="4" t="s">
        <v>15</v>
      </c>
      <c r="E13" s="7"/>
    </row>
    <row r="14" spans="1:5" x14ac:dyDescent="0.2">
      <c r="A14" s="7">
        <v>43676</v>
      </c>
      <c r="B14" s="4">
        <v>16</v>
      </c>
      <c r="C14" s="4" t="s">
        <v>10</v>
      </c>
      <c r="D14" s="4" t="s">
        <v>17</v>
      </c>
      <c r="E14" s="7"/>
    </row>
    <row r="15" spans="1:5" x14ac:dyDescent="0.2">
      <c r="A15" s="7">
        <v>43676</v>
      </c>
      <c r="B15" s="4">
        <v>24</v>
      </c>
      <c r="C15" s="4" t="s">
        <v>7</v>
      </c>
      <c r="D15" s="4" t="s">
        <v>18</v>
      </c>
      <c r="E15" s="7"/>
    </row>
    <row r="16" spans="1:5" x14ac:dyDescent="0.2">
      <c r="A16" s="7">
        <v>43676</v>
      </c>
      <c r="B16" s="4">
        <v>14</v>
      </c>
      <c r="C16" s="4" t="s">
        <v>7</v>
      </c>
      <c r="D16" s="4" t="s">
        <v>14</v>
      </c>
      <c r="E16" s="7"/>
    </row>
    <row r="17" spans="1:5" x14ac:dyDescent="0.2">
      <c r="A17" s="7">
        <v>43676</v>
      </c>
      <c r="B17" s="4">
        <v>24</v>
      </c>
      <c r="C17" s="4" t="s">
        <v>5</v>
      </c>
      <c r="D17" s="4" t="s">
        <v>12</v>
      </c>
      <c r="E17" s="7"/>
    </row>
    <row r="18" spans="1:5" x14ac:dyDescent="0.2">
      <c r="A18" s="7">
        <v>43676</v>
      </c>
      <c r="B18" s="4">
        <v>9</v>
      </c>
      <c r="C18" s="4" t="s">
        <v>5</v>
      </c>
      <c r="D18" s="4" t="s">
        <v>12</v>
      </c>
      <c r="E18" s="7"/>
    </row>
    <row r="19" spans="1:5" x14ac:dyDescent="0.2">
      <c r="A19" s="7">
        <v>43676</v>
      </c>
      <c r="B19" s="4">
        <v>32</v>
      </c>
      <c r="C19" s="4" t="s">
        <v>10</v>
      </c>
      <c r="D19" s="4" t="s">
        <v>19</v>
      </c>
      <c r="E19" s="7"/>
    </row>
    <row r="20" spans="1:5" x14ac:dyDescent="0.2">
      <c r="A20" s="7">
        <v>43677</v>
      </c>
      <c r="B20" s="4">
        <v>11</v>
      </c>
      <c r="C20" s="4" t="s">
        <v>5</v>
      </c>
      <c r="D20" s="4" t="s">
        <v>20</v>
      </c>
      <c r="E20" s="7"/>
    </row>
    <row r="21" spans="1:5" x14ac:dyDescent="0.2">
      <c r="A21" s="7">
        <v>43677</v>
      </c>
      <c r="B21" s="4">
        <v>12</v>
      </c>
      <c r="C21" s="4" t="s">
        <v>10</v>
      </c>
      <c r="D21" s="4" t="s">
        <v>8</v>
      </c>
      <c r="E21" s="7"/>
    </row>
    <row r="22" spans="1:5" x14ac:dyDescent="0.2">
      <c r="A22" s="7">
        <v>43677</v>
      </c>
      <c r="B22" s="4">
        <v>33</v>
      </c>
      <c r="C22" s="4" t="s">
        <v>13</v>
      </c>
      <c r="D22" s="4" t="s">
        <v>19</v>
      </c>
      <c r="E22" s="7"/>
    </row>
    <row r="23" spans="1:5" x14ac:dyDescent="0.2">
      <c r="A23" s="7">
        <v>43677</v>
      </c>
      <c r="B23" s="4">
        <v>28</v>
      </c>
      <c r="C23" s="4" t="s">
        <v>7</v>
      </c>
      <c r="D23" s="4" t="s">
        <v>16</v>
      </c>
      <c r="E23" s="7"/>
    </row>
    <row r="24" spans="1:5" x14ac:dyDescent="0.2">
      <c r="A24" s="7">
        <v>43677</v>
      </c>
      <c r="B24" s="4">
        <v>17</v>
      </c>
      <c r="C24" s="4" t="s">
        <v>5</v>
      </c>
      <c r="D24" s="4" t="s">
        <v>6</v>
      </c>
      <c r="E24" s="7"/>
    </row>
    <row r="25" spans="1:5" x14ac:dyDescent="0.2">
      <c r="A25" s="7">
        <v>43677</v>
      </c>
      <c r="B25" s="4">
        <v>31</v>
      </c>
      <c r="C25" s="4" t="s">
        <v>7</v>
      </c>
      <c r="D25" s="4" t="s">
        <v>18</v>
      </c>
      <c r="E25" s="7"/>
    </row>
    <row r="26" spans="1:5" x14ac:dyDescent="0.2">
      <c r="A26" s="7">
        <v>43677</v>
      </c>
      <c r="B26" s="4">
        <v>30</v>
      </c>
      <c r="C26" s="4" t="s">
        <v>10</v>
      </c>
      <c r="D26" s="4" t="s">
        <v>17</v>
      </c>
      <c r="E26" s="7"/>
    </row>
    <row r="27" spans="1:5" x14ac:dyDescent="0.2">
      <c r="A27" s="7">
        <v>43677</v>
      </c>
      <c r="B27" s="4">
        <v>21</v>
      </c>
      <c r="C27" s="4" t="s">
        <v>7</v>
      </c>
      <c r="D27" s="4" t="s">
        <v>14</v>
      </c>
      <c r="E27" s="7"/>
    </row>
    <row r="28" spans="1:5" x14ac:dyDescent="0.2">
      <c r="A28" s="7">
        <v>43677</v>
      </c>
      <c r="B28" s="4">
        <v>21</v>
      </c>
      <c r="C28" s="4" t="s">
        <v>5</v>
      </c>
      <c r="D28" s="4" t="s">
        <v>6</v>
      </c>
      <c r="E28" s="7"/>
    </row>
    <row r="29" spans="1:5" x14ac:dyDescent="0.2">
      <c r="A29" s="7">
        <v>43677</v>
      </c>
      <c r="B29" s="4">
        <v>9</v>
      </c>
      <c r="C29" s="4" t="s">
        <v>5</v>
      </c>
      <c r="D29" s="4" t="s">
        <v>6</v>
      </c>
      <c r="E29" s="7"/>
    </row>
    <row r="30" spans="1:5" x14ac:dyDescent="0.2">
      <c r="A30" s="7">
        <v>43677</v>
      </c>
      <c r="B30" s="4">
        <v>9</v>
      </c>
      <c r="C30" s="4" t="s">
        <v>5</v>
      </c>
      <c r="D30" s="4" t="s">
        <v>14</v>
      </c>
      <c r="E30" s="7"/>
    </row>
    <row r="31" spans="1:5" x14ac:dyDescent="0.2">
      <c r="A31" s="7">
        <v>43677</v>
      </c>
      <c r="B31" s="4">
        <v>27</v>
      </c>
      <c r="C31" s="4" t="s">
        <v>7</v>
      </c>
      <c r="D31" s="4" t="s">
        <v>21</v>
      </c>
      <c r="E31" s="7"/>
    </row>
    <row r="32" spans="1:5" x14ac:dyDescent="0.2">
      <c r="A32" s="7">
        <v>43677</v>
      </c>
      <c r="B32" s="4">
        <v>13</v>
      </c>
      <c r="C32" s="4" t="s">
        <v>10</v>
      </c>
      <c r="D32" s="4" t="s">
        <v>9</v>
      </c>
      <c r="E32" s="7"/>
    </row>
    <row r="33" spans="1:5" x14ac:dyDescent="0.2">
      <c r="A33" s="7">
        <v>43677</v>
      </c>
      <c r="B33" s="4">
        <v>11</v>
      </c>
      <c r="C33" s="4" t="s">
        <v>10</v>
      </c>
      <c r="D33" s="4" t="s">
        <v>11</v>
      </c>
      <c r="E33" s="7"/>
    </row>
    <row r="34" spans="1:5" x14ac:dyDescent="0.2">
      <c r="A34" s="7">
        <v>43677</v>
      </c>
      <c r="B34" s="4">
        <v>16</v>
      </c>
      <c r="C34" s="4" t="s">
        <v>10</v>
      </c>
      <c r="D34" s="4" t="s">
        <v>17</v>
      </c>
      <c r="E34" s="7"/>
    </row>
    <row r="35" spans="1:5" x14ac:dyDescent="0.2">
      <c r="A35" s="7">
        <v>43677</v>
      </c>
      <c r="B35" s="4">
        <v>34</v>
      </c>
      <c r="C35" s="4" t="s">
        <v>13</v>
      </c>
      <c r="D35" s="4" t="s">
        <v>19</v>
      </c>
      <c r="E35" s="7"/>
    </row>
    <row r="36" spans="1:5" x14ac:dyDescent="0.2">
      <c r="A36" s="7">
        <v>43677</v>
      </c>
      <c r="B36" s="4">
        <v>35</v>
      </c>
      <c r="C36" s="4" t="s">
        <v>13</v>
      </c>
      <c r="D36" s="4" t="s">
        <v>19</v>
      </c>
      <c r="E36" s="7"/>
    </row>
    <row r="37" spans="1:5" x14ac:dyDescent="0.2">
      <c r="A37" s="7">
        <v>43677</v>
      </c>
      <c r="B37" s="4">
        <v>28</v>
      </c>
      <c r="C37" s="4" t="s">
        <v>7</v>
      </c>
      <c r="D37" s="4" t="s">
        <v>8</v>
      </c>
      <c r="E37" s="7"/>
    </row>
    <row r="38" spans="1:5" x14ac:dyDescent="0.2">
      <c r="A38" s="7">
        <v>43678</v>
      </c>
      <c r="B38" s="4">
        <v>26</v>
      </c>
      <c r="C38" s="4" t="s">
        <v>13</v>
      </c>
      <c r="D38" s="4" t="s">
        <v>19</v>
      </c>
      <c r="E38" s="7"/>
    </row>
    <row r="39" spans="1:5" x14ac:dyDescent="0.2">
      <c r="A39" s="7">
        <v>43678</v>
      </c>
      <c r="B39" s="4">
        <v>31</v>
      </c>
      <c r="C39" s="4" t="s">
        <v>5</v>
      </c>
      <c r="D39" s="4" t="s">
        <v>6</v>
      </c>
      <c r="E39" s="7"/>
    </row>
    <row r="40" spans="1:5" x14ac:dyDescent="0.2">
      <c r="A40" s="7">
        <v>43678</v>
      </c>
      <c r="B40" s="4">
        <v>9</v>
      </c>
      <c r="C40" s="4" t="s">
        <v>5</v>
      </c>
      <c r="D40" s="4" t="s">
        <v>15</v>
      </c>
      <c r="E40" s="7"/>
    </row>
    <row r="41" spans="1:5" x14ac:dyDescent="0.2">
      <c r="A41" s="7">
        <v>43678</v>
      </c>
      <c r="B41" s="4">
        <v>12</v>
      </c>
      <c r="C41" s="4" t="s">
        <v>10</v>
      </c>
      <c r="D41" s="4" t="s">
        <v>17</v>
      </c>
      <c r="E41" s="7"/>
    </row>
    <row r="42" spans="1:5" x14ac:dyDescent="0.2">
      <c r="A42" s="7">
        <v>43678</v>
      </c>
      <c r="B42" s="4">
        <v>21</v>
      </c>
      <c r="C42" s="4" t="s">
        <v>10</v>
      </c>
      <c r="D42" s="4" t="s">
        <v>16</v>
      </c>
      <c r="E42" s="7"/>
    </row>
    <row r="43" spans="1:5" x14ac:dyDescent="0.2">
      <c r="A43" s="7">
        <v>43678</v>
      </c>
      <c r="B43" s="4">
        <v>15</v>
      </c>
      <c r="C43" s="4" t="s">
        <v>10</v>
      </c>
      <c r="D43" s="4" t="s">
        <v>18</v>
      </c>
      <c r="E43" s="7"/>
    </row>
    <row r="44" spans="1:5" x14ac:dyDescent="0.2">
      <c r="A44" s="7">
        <v>43678</v>
      </c>
      <c r="B44" s="4">
        <v>25</v>
      </c>
      <c r="C44" s="4" t="s">
        <v>7</v>
      </c>
      <c r="D44" s="4" t="s">
        <v>16</v>
      </c>
      <c r="E44" s="7"/>
    </row>
    <row r="45" spans="1:5" x14ac:dyDescent="0.2">
      <c r="A45" s="7">
        <v>43678</v>
      </c>
      <c r="B45" s="4">
        <v>16</v>
      </c>
      <c r="C45" s="4" t="s">
        <v>7</v>
      </c>
      <c r="D45" s="4" t="s">
        <v>15</v>
      </c>
      <c r="E45" s="7"/>
    </row>
    <row r="46" spans="1:5" x14ac:dyDescent="0.2">
      <c r="A46" s="7">
        <v>43678</v>
      </c>
      <c r="B46" s="4">
        <v>30</v>
      </c>
      <c r="C46" s="4" t="s">
        <v>7</v>
      </c>
      <c r="D46" s="4" t="s">
        <v>19</v>
      </c>
      <c r="E46" s="7"/>
    </row>
    <row r="47" spans="1:5" x14ac:dyDescent="0.2">
      <c r="A47" s="7">
        <v>43678</v>
      </c>
      <c r="B47" s="4">
        <v>17</v>
      </c>
      <c r="C47" s="4" t="s">
        <v>7</v>
      </c>
      <c r="D47" s="4" t="s">
        <v>21</v>
      </c>
      <c r="E47" s="7"/>
    </row>
    <row r="48" spans="1:5" x14ac:dyDescent="0.2">
      <c r="A48" s="7">
        <v>43678</v>
      </c>
      <c r="B48" s="4">
        <v>25</v>
      </c>
      <c r="C48" s="4" t="s">
        <v>7</v>
      </c>
      <c r="D48" s="4" t="s">
        <v>8</v>
      </c>
      <c r="E48" s="7"/>
    </row>
    <row r="49" spans="1:5" x14ac:dyDescent="0.2">
      <c r="A49" s="7">
        <v>43678</v>
      </c>
      <c r="B49" s="4">
        <v>22</v>
      </c>
      <c r="C49" s="4" t="s">
        <v>13</v>
      </c>
      <c r="D49" s="4" t="s">
        <v>14</v>
      </c>
      <c r="E49" s="7"/>
    </row>
    <row r="50" spans="1:5" x14ac:dyDescent="0.2">
      <c r="A50" s="7">
        <v>43678</v>
      </c>
      <c r="B50" s="4">
        <v>13</v>
      </c>
      <c r="C50" s="4" t="s">
        <v>5</v>
      </c>
      <c r="D50" s="4" t="s">
        <v>14</v>
      </c>
      <c r="E50" s="7"/>
    </row>
    <row r="51" spans="1:5" x14ac:dyDescent="0.2">
      <c r="A51" s="7">
        <v>43678</v>
      </c>
      <c r="B51" s="4">
        <v>16</v>
      </c>
      <c r="C51" s="4" t="s">
        <v>10</v>
      </c>
      <c r="D51" s="4" t="s">
        <v>15</v>
      </c>
      <c r="E51" s="7"/>
    </row>
    <row r="52" spans="1:5" x14ac:dyDescent="0.2">
      <c r="A52" s="7">
        <v>43678</v>
      </c>
      <c r="B52" s="4">
        <v>17</v>
      </c>
      <c r="C52" s="4" t="s">
        <v>5</v>
      </c>
      <c r="D52" s="4" t="s">
        <v>6</v>
      </c>
      <c r="E52" s="7"/>
    </row>
    <row r="53" spans="1:5" x14ac:dyDescent="0.2">
      <c r="A53" s="7">
        <v>43678</v>
      </c>
      <c r="B53" s="4">
        <v>11</v>
      </c>
      <c r="C53" s="4" t="s">
        <v>5</v>
      </c>
      <c r="D53" s="4" t="s">
        <v>21</v>
      </c>
      <c r="E53" s="7"/>
    </row>
    <row r="54" spans="1:5" x14ac:dyDescent="0.2">
      <c r="A54" s="7">
        <v>43678</v>
      </c>
      <c r="B54" s="4">
        <v>20</v>
      </c>
      <c r="C54" s="4" t="s">
        <v>7</v>
      </c>
      <c r="D54" s="4" t="s">
        <v>16</v>
      </c>
      <c r="E54" s="7"/>
    </row>
    <row r="55" spans="1:5" x14ac:dyDescent="0.2">
      <c r="A55" s="7">
        <v>43678</v>
      </c>
      <c r="B55" s="4">
        <v>10</v>
      </c>
      <c r="C55" s="4" t="s">
        <v>7</v>
      </c>
      <c r="D55" s="4" t="s">
        <v>22</v>
      </c>
      <c r="E55" s="7"/>
    </row>
    <row r="56" spans="1:5" x14ac:dyDescent="0.2">
      <c r="A56" s="7">
        <v>43678</v>
      </c>
      <c r="B56" s="4">
        <v>16</v>
      </c>
      <c r="C56" s="4" t="s">
        <v>13</v>
      </c>
      <c r="D56" s="4" t="s">
        <v>22</v>
      </c>
      <c r="E56" s="7"/>
    </row>
    <row r="57" spans="1:5" x14ac:dyDescent="0.2">
      <c r="A57" s="7">
        <v>43679</v>
      </c>
      <c r="B57" s="4">
        <v>33</v>
      </c>
      <c r="C57" s="4" t="s">
        <v>7</v>
      </c>
      <c r="D57" s="4" t="s">
        <v>8</v>
      </c>
      <c r="E57" s="7"/>
    </row>
    <row r="58" spans="1:5" x14ac:dyDescent="0.2">
      <c r="A58" s="7">
        <v>43679</v>
      </c>
      <c r="B58" s="4">
        <v>33</v>
      </c>
      <c r="C58" s="4" t="s">
        <v>7</v>
      </c>
      <c r="D58" s="4" t="s">
        <v>19</v>
      </c>
      <c r="E58" s="7"/>
    </row>
    <row r="59" spans="1:5" x14ac:dyDescent="0.2">
      <c r="A59" s="7">
        <v>43679</v>
      </c>
      <c r="B59" s="4">
        <v>16</v>
      </c>
      <c r="C59" s="4" t="s">
        <v>10</v>
      </c>
      <c r="D59" s="4" t="s">
        <v>12</v>
      </c>
      <c r="E59" s="7"/>
    </row>
    <row r="60" spans="1:5" x14ac:dyDescent="0.2">
      <c r="A60" s="7">
        <v>43679</v>
      </c>
      <c r="B60" s="4">
        <v>20</v>
      </c>
      <c r="C60" s="4" t="s">
        <v>10</v>
      </c>
      <c r="D60" s="4" t="s">
        <v>12</v>
      </c>
      <c r="E60" s="7"/>
    </row>
    <row r="61" spans="1:5" x14ac:dyDescent="0.2">
      <c r="A61" s="7">
        <v>43679</v>
      </c>
      <c r="B61" s="4">
        <v>13</v>
      </c>
      <c r="C61" s="4" t="s">
        <v>5</v>
      </c>
      <c r="D61" s="4" t="s">
        <v>19</v>
      </c>
      <c r="E61" s="7"/>
    </row>
    <row r="62" spans="1:5" x14ac:dyDescent="0.2">
      <c r="A62" s="7">
        <v>43679</v>
      </c>
      <c r="B62" s="4">
        <v>24</v>
      </c>
      <c r="C62" s="4" t="s">
        <v>13</v>
      </c>
      <c r="D62" s="4" t="s">
        <v>19</v>
      </c>
      <c r="E62" s="7"/>
    </row>
    <row r="63" spans="1:5" x14ac:dyDescent="0.2">
      <c r="A63" s="7">
        <v>43679</v>
      </c>
      <c r="B63" s="4">
        <v>22</v>
      </c>
      <c r="C63" s="4" t="s">
        <v>5</v>
      </c>
      <c r="D63" s="4" t="s">
        <v>8</v>
      </c>
      <c r="E63" s="7"/>
    </row>
    <row r="64" spans="1:5" x14ac:dyDescent="0.2">
      <c r="A64" s="7">
        <v>43679</v>
      </c>
      <c r="B64" s="4">
        <v>10</v>
      </c>
      <c r="C64" s="4" t="s">
        <v>13</v>
      </c>
      <c r="D64" s="4" t="s">
        <v>15</v>
      </c>
      <c r="E64" s="7"/>
    </row>
    <row r="65" spans="1:5" x14ac:dyDescent="0.2">
      <c r="A65" s="7">
        <v>43679</v>
      </c>
      <c r="B65" s="4">
        <v>16</v>
      </c>
      <c r="C65" s="4" t="s">
        <v>5</v>
      </c>
      <c r="D65" s="4" t="s">
        <v>9</v>
      </c>
      <c r="E65" s="7"/>
    </row>
    <row r="66" spans="1:5" x14ac:dyDescent="0.2">
      <c r="A66" s="7">
        <v>43680</v>
      </c>
      <c r="B66" s="4">
        <v>25</v>
      </c>
      <c r="C66" s="4" t="s">
        <v>7</v>
      </c>
      <c r="D66" s="4" t="s">
        <v>16</v>
      </c>
      <c r="E66" s="7"/>
    </row>
    <row r="67" spans="1:5" x14ac:dyDescent="0.2">
      <c r="A67" s="7">
        <v>43680</v>
      </c>
      <c r="B67" s="4">
        <v>24</v>
      </c>
      <c r="C67" s="4" t="s">
        <v>7</v>
      </c>
      <c r="D67" s="4" t="s">
        <v>17</v>
      </c>
      <c r="E67" s="7"/>
    </row>
    <row r="68" spans="1:5" x14ac:dyDescent="0.2">
      <c r="A68" s="7">
        <v>43680</v>
      </c>
      <c r="B68" s="4">
        <v>34</v>
      </c>
      <c r="C68" s="4" t="s">
        <v>10</v>
      </c>
      <c r="D68" s="4" t="s">
        <v>8</v>
      </c>
      <c r="E68" s="7"/>
    </row>
    <row r="69" spans="1:5" x14ac:dyDescent="0.2">
      <c r="A69" s="7">
        <v>43680</v>
      </c>
      <c r="B69" s="4">
        <v>11</v>
      </c>
      <c r="C69" s="4" t="s">
        <v>5</v>
      </c>
      <c r="D69" s="4" t="s">
        <v>9</v>
      </c>
      <c r="E69" s="7"/>
    </row>
    <row r="70" spans="1:5" x14ac:dyDescent="0.2">
      <c r="A70" s="7">
        <v>43680</v>
      </c>
      <c r="B70" s="4">
        <v>34</v>
      </c>
      <c r="C70" s="4" t="s">
        <v>5</v>
      </c>
      <c r="D70" s="4" t="s">
        <v>15</v>
      </c>
      <c r="E70" s="7"/>
    </row>
    <row r="71" spans="1:5" x14ac:dyDescent="0.2">
      <c r="A71" s="7">
        <v>43680</v>
      </c>
      <c r="B71" s="4">
        <v>22</v>
      </c>
      <c r="C71" s="4" t="s">
        <v>7</v>
      </c>
      <c r="D71" s="4" t="s">
        <v>9</v>
      </c>
      <c r="E71" s="7"/>
    </row>
    <row r="72" spans="1:5" x14ac:dyDescent="0.2">
      <c r="A72" s="7">
        <v>43680</v>
      </c>
      <c r="B72" s="4">
        <v>29</v>
      </c>
      <c r="C72" s="4" t="s">
        <v>13</v>
      </c>
      <c r="D72" s="4" t="s">
        <v>14</v>
      </c>
      <c r="E72" s="7"/>
    </row>
    <row r="73" spans="1:5" x14ac:dyDescent="0.2">
      <c r="A73" s="7">
        <v>43680</v>
      </c>
      <c r="B73" s="4">
        <v>29</v>
      </c>
      <c r="C73" s="4" t="s">
        <v>10</v>
      </c>
      <c r="D73" s="4" t="s">
        <v>12</v>
      </c>
      <c r="E73" s="7"/>
    </row>
    <row r="74" spans="1:5" x14ac:dyDescent="0.2">
      <c r="A74" s="7">
        <v>43680</v>
      </c>
      <c r="B74" s="4">
        <v>23</v>
      </c>
      <c r="C74" s="4" t="s">
        <v>10</v>
      </c>
      <c r="D74" s="4" t="s">
        <v>21</v>
      </c>
      <c r="E74" s="7"/>
    </row>
    <row r="75" spans="1:5" x14ac:dyDescent="0.2">
      <c r="A75" s="7">
        <v>43681</v>
      </c>
      <c r="B75" s="4">
        <v>28</v>
      </c>
      <c r="C75" s="4" t="s">
        <v>5</v>
      </c>
      <c r="D75" s="4" t="s">
        <v>6</v>
      </c>
      <c r="E75" s="7"/>
    </row>
    <row r="76" spans="1:5" x14ac:dyDescent="0.2">
      <c r="A76" s="7">
        <v>43681</v>
      </c>
      <c r="B76" s="4">
        <v>31</v>
      </c>
      <c r="C76" s="4" t="s">
        <v>5</v>
      </c>
      <c r="D76" s="4" t="s">
        <v>15</v>
      </c>
      <c r="E76" s="7"/>
    </row>
    <row r="77" spans="1:5" x14ac:dyDescent="0.2">
      <c r="A77" s="7">
        <v>43681</v>
      </c>
      <c r="B77" s="4">
        <v>34</v>
      </c>
      <c r="C77" s="4" t="s">
        <v>10</v>
      </c>
      <c r="D77" s="4" t="s">
        <v>12</v>
      </c>
      <c r="E77" s="7"/>
    </row>
    <row r="78" spans="1:5" x14ac:dyDescent="0.2">
      <c r="A78" s="7">
        <v>43681</v>
      </c>
      <c r="B78" s="4">
        <v>21</v>
      </c>
      <c r="C78" s="4" t="s">
        <v>10</v>
      </c>
      <c r="D78" s="4" t="s">
        <v>19</v>
      </c>
      <c r="E78" s="7"/>
    </row>
    <row r="79" spans="1:5" x14ac:dyDescent="0.2">
      <c r="A79" s="7">
        <v>43681</v>
      </c>
      <c r="B79" s="4">
        <v>21</v>
      </c>
      <c r="C79" s="4" t="s">
        <v>7</v>
      </c>
      <c r="D79" s="4" t="s">
        <v>6</v>
      </c>
      <c r="E79" s="7"/>
    </row>
    <row r="80" spans="1:5" x14ac:dyDescent="0.2">
      <c r="A80" s="7">
        <v>43681</v>
      </c>
      <c r="B80" s="4">
        <v>33</v>
      </c>
      <c r="C80" s="4" t="s">
        <v>7</v>
      </c>
      <c r="D80" s="4" t="s">
        <v>16</v>
      </c>
      <c r="E80" s="7"/>
    </row>
    <row r="81" spans="1:5" x14ac:dyDescent="0.2">
      <c r="A81" s="7">
        <v>43681</v>
      </c>
      <c r="B81" s="4">
        <v>14</v>
      </c>
      <c r="C81" s="4" t="s">
        <v>13</v>
      </c>
      <c r="D81" s="4" t="s">
        <v>14</v>
      </c>
      <c r="E81" s="7"/>
    </row>
    <row r="82" spans="1:5" x14ac:dyDescent="0.2">
      <c r="A82" s="7">
        <v>43681</v>
      </c>
      <c r="B82" s="4">
        <v>12</v>
      </c>
      <c r="C82" s="4" t="s">
        <v>5</v>
      </c>
      <c r="D82" s="4" t="s">
        <v>6</v>
      </c>
      <c r="E82" s="7"/>
    </row>
    <row r="83" spans="1:5" x14ac:dyDescent="0.2">
      <c r="A83" s="7">
        <v>43681</v>
      </c>
      <c r="B83" s="4">
        <v>32</v>
      </c>
      <c r="C83" s="4" t="s">
        <v>5</v>
      </c>
      <c r="D83" s="4" t="s">
        <v>6</v>
      </c>
      <c r="E83" s="7"/>
    </row>
    <row r="84" spans="1:5" x14ac:dyDescent="0.2">
      <c r="A84" s="7">
        <v>43681</v>
      </c>
      <c r="B84" s="4">
        <v>20</v>
      </c>
      <c r="C84" s="4" t="s">
        <v>5</v>
      </c>
      <c r="D84" s="4" t="s">
        <v>14</v>
      </c>
      <c r="E84" s="7"/>
    </row>
    <row r="85" spans="1:5" x14ac:dyDescent="0.2">
      <c r="A85" s="7">
        <v>43681</v>
      </c>
      <c r="B85" s="4">
        <v>9</v>
      </c>
      <c r="C85" s="4" t="s">
        <v>13</v>
      </c>
      <c r="D85" s="4" t="s">
        <v>19</v>
      </c>
      <c r="E85" s="7"/>
    </row>
    <row r="86" spans="1:5" x14ac:dyDescent="0.2">
      <c r="A86" s="7">
        <v>43681</v>
      </c>
      <c r="B86" s="4">
        <v>24</v>
      </c>
      <c r="C86" s="4" t="s">
        <v>7</v>
      </c>
      <c r="D86" s="4" t="s">
        <v>8</v>
      </c>
      <c r="E86" s="7"/>
    </row>
    <row r="87" spans="1:5" x14ac:dyDescent="0.2">
      <c r="A87" s="7">
        <v>43681</v>
      </c>
      <c r="B87" s="4">
        <v>31</v>
      </c>
      <c r="C87" s="4" t="s">
        <v>10</v>
      </c>
      <c r="D87" s="4" t="s">
        <v>9</v>
      </c>
      <c r="E87" s="7"/>
    </row>
    <row r="88" spans="1:5" x14ac:dyDescent="0.2">
      <c r="A88" s="7">
        <v>43681</v>
      </c>
      <c r="B88" s="4">
        <v>18</v>
      </c>
      <c r="C88" s="4" t="s">
        <v>7</v>
      </c>
      <c r="D88" s="4" t="s">
        <v>9</v>
      </c>
      <c r="E88" s="7"/>
    </row>
    <row r="89" spans="1:5" x14ac:dyDescent="0.2">
      <c r="A89" s="7">
        <v>43681</v>
      </c>
      <c r="B89" s="4">
        <v>21</v>
      </c>
      <c r="C89" s="4" t="s">
        <v>13</v>
      </c>
      <c r="D89" s="4" t="s">
        <v>9</v>
      </c>
      <c r="E89" s="7"/>
    </row>
    <row r="90" spans="1:5" x14ac:dyDescent="0.2">
      <c r="A90" s="7">
        <v>43681</v>
      </c>
      <c r="B90" s="4">
        <v>35</v>
      </c>
      <c r="C90" s="4" t="s">
        <v>5</v>
      </c>
      <c r="D90" s="4" t="s">
        <v>6</v>
      </c>
      <c r="E90" s="7"/>
    </row>
    <row r="91" spans="1:5" x14ac:dyDescent="0.2">
      <c r="A91" s="7">
        <v>43681</v>
      </c>
      <c r="B91" s="4">
        <v>26</v>
      </c>
      <c r="C91" s="4" t="s">
        <v>7</v>
      </c>
      <c r="D91" s="4" t="s">
        <v>6</v>
      </c>
      <c r="E91" s="7"/>
    </row>
    <row r="92" spans="1:5" x14ac:dyDescent="0.2">
      <c r="A92" s="7">
        <v>43681</v>
      </c>
      <c r="B92" s="4">
        <v>16</v>
      </c>
      <c r="C92" s="4" t="s">
        <v>5</v>
      </c>
      <c r="D92" s="4" t="s">
        <v>14</v>
      </c>
      <c r="E92" s="7"/>
    </row>
    <row r="93" spans="1:5" x14ac:dyDescent="0.2">
      <c r="A93" s="7">
        <v>43681</v>
      </c>
      <c r="B93" s="4">
        <v>32</v>
      </c>
      <c r="C93" s="4" t="s">
        <v>7</v>
      </c>
      <c r="D93" s="4" t="s">
        <v>14</v>
      </c>
      <c r="E93" s="7"/>
    </row>
    <row r="94" spans="1:5" x14ac:dyDescent="0.2">
      <c r="A94" s="7">
        <v>43681</v>
      </c>
      <c r="B94" s="4">
        <v>32</v>
      </c>
      <c r="C94" s="4" t="s">
        <v>10</v>
      </c>
      <c r="D94" s="4" t="s">
        <v>17</v>
      </c>
      <c r="E94" s="7"/>
    </row>
    <row r="95" spans="1:5" x14ac:dyDescent="0.2">
      <c r="A95" s="7">
        <v>43681</v>
      </c>
      <c r="B95" s="4">
        <v>22</v>
      </c>
      <c r="C95" s="4" t="s">
        <v>7</v>
      </c>
      <c r="D95" s="4" t="s">
        <v>18</v>
      </c>
      <c r="E95" s="7"/>
    </row>
    <row r="96" spans="1:5" x14ac:dyDescent="0.2">
      <c r="A96" s="7">
        <v>43681</v>
      </c>
      <c r="B96" s="4">
        <v>14</v>
      </c>
      <c r="C96" s="4" t="s">
        <v>7</v>
      </c>
      <c r="D96" s="4" t="s">
        <v>21</v>
      </c>
      <c r="E96" s="7"/>
    </row>
    <row r="97" spans="1:5" x14ac:dyDescent="0.2">
      <c r="A97" s="7">
        <v>43681</v>
      </c>
      <c r="B97" s="4">
        <v>23</v>
      </c>
      <c r="C97" s="4" t="s">
        <v>5</v>
      </c>
      <c r="D97" s="4" t="s">
        <v>21</v>
      </c>
      <c r="E97" s="7"/>
    </row>
    <row r="98" spans="1:5" x14ac:dyDescent="0.2">
      <c r="A98" s="7">
        <v>43681</v>
      </c>
      <c r="B98" s="4">
        <v>16</v>
      </c>
      <c r="C98" s="4" t="s">
        <v>13</v>
      </c>
      <c r="D98" s="4" t="s">
        <v>8</v>
      </c>
      <c r="E98" s="7"/>
    </row>
    <row r="99" spans="1:5" x14ac:dyDescent="0.2">
      <c r="A99" s="7">
        <v>43682</v>
      </c>
      <c r="B99" s="4">
        <v>12</v>
      </c>
      <c r="C99" s="4" t="s">
        <v>5</v>
      </c>
      <c r="D99" s="4" t="s">
        <v>6</v>
      </c>
      <c r="E99" s="7"/>
    </row>
    <row r="100" spans="1:5" x14ac:dyDescent="0.2">
      <c r="A100" s="7">
        <v>43682</v>
      </c>
      <c r="B100" s="4">
        <v>28</v>
      </c>
      <c r="C100" s="4" t="s">
        <v>13</v>
      </c>
      <c r="D100" s="4" t="s">
        <v>8</v>
      </c>
      <c r="E100" s="7"/>
    </row>
    <row r="101" spans="1:5" x14ac:dyDescent="0.2">
      <c r="A101" s="7">
        <v>43682</v>
      </c>
      <c r="B101" s="4">
        <v>21</v>
      </c>
      <c r="C101" s="4" t="s">
        <v>7</v>
      </c>
      <c r="D101" s="4" t="s">
        <v>9</v>
      </c>
      <c r="E101" s="7"/>
    </row>
    <row r="102" spans="1:5" x14ac:dyDescent="0.2">
      <c r="A102" s="7">
        <v>43682</v>
      </c>
      <c r="B102" s="4">
        <v>10</v>
      </c>
      <c r="C102" s="4" t="s">
        <v>7</v>
      </c>
      <c r="D102" s="4" t="s">
        <v>6</v>
      </c>
      <c r="E102" s="7"/>
    </row>
    <row r="103" spans="1:5" x14ac:dyDescent="0.2">
      <c r="A103" s="7">
        <v>43682</v>
      </c>
      <c r="B103" s="4">
        <v>17</v>
      </c>
      <c r="C103" s="4" t="s">
        <v>10</v>
      </c>
      <c r="D103" s="4" t="s">
        <v>14</v>
      </c>
      <c r="E103" s="7"/>
    </row>
    <row r="104" spans="1:5" x14ac:dyDescent="0.2">
      <c r="A104" s="7">
        <v>43682</v>
      </c>
      <c r="B104" s="4">
        <v>24</v>
      </c>
      <c r="C104" s="4" t="s">
        <v>13</v>
      </c>
      <c r="D104" s="4" t="s">
        <v>6</v>
      </c>
      <c r="E104" s="7"/>
    </row>
    <row r="105" spans="1:5" x14ac:dyDescent="0.2">
      <c r="A105" s="7">
        <v>43682</v>
      </c>
      <c r="B105" s="4">
        <v>30</v>
      </c>
      <c r="C105" s="4" t="s">
        <v>13</v>
      </c>
      <c r="D105" s="4" t="s">
        <v>14</v>
      </c>
      <c r="E105" s="7"/>
    </row>
    <row r="106" spans="1:5" x14ac:dyDescent="0.2">
      <c r="A106" s="7">
        <v>43682</v>
      </c>
      <c r="B106" s="4">
        <v>31</v>
      </c>
      <c r="C106" s="4" t="s">
        <v>10</v>
      </c>
      <c r="D106" s="4" t="s">
        <v>16</v>
      </c>
      <c r="E106" s="7"/>
    </row>
    <row r="107" spans="1:5" x14ac:dyDescent="0.2">
      <c r="A107" s="7">
        <v>43682</v>
      </c>
      <c r="B107" s="4">
        <v>13</v>
      </c>
      <c r="C107" s="4" t="s">
        <v>5</v>
      </c>
      <c r="D107" s="4" t="s">
        <v>6</v>
      </c>
      <c r="E107" s="7"/>
    </row>
    <row r="108" spans="1:5" x14ac:dyDescent="0.2">
      <c r="A108" s="7">
        <v>43682</v>
      </c>
      <c r="B108" s="4">
        <v>34</v>
      </c>
      <c r="C108" s="4" t="s">
        <v>5</v>
      </c>
      <c r="D108" s="4" t="s">
        <v>21</v>
      </c>
      <c r="E108" s="7"/>
    </row>
    <row r="109" spans="1:5" x14ac:dyDescent="0.2">
      <c r="A109" s="7">
        <v>43682</v>
      </c>
      <c r="B109" s="4">
        <v>11</v>
      </c>
      <c r="C109" s="4" t="s">
        <v>7</v>
      </c>
      <c r="D109" s="4" t="s">
        <v>21</v>
      </c>
      <c r="E109" s="7"/>
    </row>
    <row r="110" spans="1:5" x14ac:dyDescent="0.2">
      <c r="A110" s="7">
        <v>43682</v>
      </c>
      <c r="B110" s="4">
        <v>24</v>
      </c>
      <c r="C110" s="4" t="s">
        <v>13</v>
      </c>
      <c r="D110" s="4" t="s">
        <v>9</v>
      </c>
      <c r="E110" s="7"/>
    </row>
    <row r="111" spans="1:5" x14ac:dyDescent="0.2">
      <c r="A111" s="7">
        <v>43682</v>
      </c>
      <c r="B111" s="4">
        <v>9</v>
      </c>
      <c r="C111" s="4" t="s">
        <v>13</v>
      </c>
      <c r="D111" s="4" t="s">
        <v>9</v>
      </c>
      <c r="E111" s="7"/>
    </row>
    <row r="112" spans="1:5" x14ac:dyDescent="0.2">
      <c r="A112" s="7">
        <v>43682</v>
      </c>
      <c r="B112" s="4">
        <v>14</v>
      </c>
      <c r="C112" s="4" t="s">
        <v>13</v>
      </c>
      <c r="D112" s="4" t="s">
        <v>11</v>
      </c>
      <c r="E112" s="7"/>
    </row>
    <row r="113" spans="1:5" x14ac:dyDescent="0.2">
      <c r="A113" s="7">
        <v>43682</v>
      </c>
      <c r="B113" s="4">
        <v>16</v>
      </c>
      <c r="C113" s="4" t="s">
        <v>7</v>
      </c>
      <c r="D113" s="4" t="s">
        <v>21</v>
      </c>
      <c r="E113" s="7"/>
    </row>
    <row r="114" spans="1:5" x14ac:dyDescent="0.2">
      <c r="A114" s="7">
        <v>43682</v>
      </c>
      <c r="B114" s="4">
        <v>29</v>
      </c>
      <c r="C114" s="4" t="s">
        <v>10</v>
      </c>
      <c r="D114" s="4" t="s">
        <v>15</v>
      </c>
      <c r="E114" s="7"/>
    </row>
    <row r="115" spans="1:5" x14ac:dyDescent="0.2">
      <c r="A115" s="7">
        <v>43682</v>
      </c>
      <c r="B115" s="4">
        <v>32</v>
      </c>
      <c r="C115" s="4" t="s">
        <v>5</v>
      </c>
      <c r="D115" s="4" t="s">
        <v>15</v>
      </c>
      <c r="E115" s="7"/>
    </row>
    <row r="116" spans="1:5" x14ac:dyDescent="0.2">
      <c r="A116" s="7">
        <v>43682</v>
      </c>
      <c r="B116" s="4">
        <v>15</v>
      </c>
      <c r="C116" s="4" t="s">
        <v>10</v>
      </c>
      <c r="D116" s="4" t="s">
        <v>6</v>
      </c>
      <c r="E116" s="7"/>
    </row>
    <row r="117" spans="1:5" x14ac:dyDescent="0.2">
      <c r="A117" s="7">
        <v>43682</v>
      </c>
      <c r="B117" s="4">
        <v>28</v>
      </c>
      <c r="C117" s="4" t="s">
        <v>10</v>
      </c>
      <c r="D117" s="4" t="s">
        <v>14</v>
      </c>
      <c r="E117" s="7"/>
    </row>
    <row r="118" spans="1:5" x14ac:dyDescent="0.2">
      <c r="A118" s="7">
        <v>43682</v>
      </c>
      <c r="B118" s="4">
        <v>18</v>
      </c>
      <c r="C118" s="4" t="s">
        <v>13</v>
      </c>
      <c r="D118" s="4" t="s">
        <v>16</v>
      </c>
      <c r="E118" s="7"/>
    </row>
    <row r="119" spans="1:5" x14ac:dyDescent="0.2">
      <c r="A119" s="7">
        <v>43682</v>
      </c>
      <c r="B119" s="4">
        <v>35</v>
      </c>
      <c r="C119" s="4" t="s">
        <v>10</v>
      </c>
      <c r="D119" s="4" t="s">
        <v>17</v>
      </c>
      <c r="E119" s="7"/>
    </row>
    <row r="120" spans="1:5" x14ac:dyDescent="0.2">
      <c r="A120" s="7">
        <v>43682</v>
      </c>
      <c r="B120" s="4">
        <v>9</v>
      </c>
      <c r="C120" s="4" t="s">
        <v>5</v>
      </c>
      <c r="D120" s="4" t="s">
        <v>18</v>
      </c>
      <c r="E120" s="7"/>
    </row>
  </sheetData>
  <mergeCells count="1">
    <mergeCell ref="A1:D1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KqVl+3KVFDD4MysumV+tZl3Tos62EbTHHzBBqOra91w=</kers>
  <massa>3/30/2025 2:28:28 PM</massa>
  <hamilton>true</hamilton>
</senna>
</file>

<file path=customXml/itemProps1.xml><?xml version="1.0" encoding="utf-8"?>
<ds:datastoreItem xmlns:ds="http://schemas.openxmlformats.org/officeDocument/2006/customXml" ds:itemID="{5D4D7CCC-CF03-4FBE-B6E8-0E55F35D8F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MobileSales</vt:lpstr>
      <vt:lpstr>TruckLoan</vt:lpstr>
      <vt:lpstr>OnlineSales</vt:lpstr>
      <vt:lpstr>BOGOSale2018</vt:lpstr>
      <vt:lpstr>TysonsStore2019</vt:lpstr>
      <vt:lpstr>TysonsStore2018</vt:lpstr>
      <vt:lpstr>OldTownStore</vt:lpstr>
      <vt:lpstr>PivotTable</vt:lpstr>
      <vt:lpstr>PivotData</vt:lpstr>
      <vt:lpstr>DailyTotals</vt:lpstr>
      <vt:lpstr>TysonsStore2018!NewPrice</vt:lpstr>
      <vt:lpstr>NewPrice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Lauren Hilbun</cp:lastModifiedBy>
  <dcterms:created xsi:type="dcterms:W3CDTF">2014-07-28T15:21:20Z</dcterms:created>
  <dcterms:modified xsi:type="dcterms:W3CDTF">2025-03-30T20:33:29Z</dcterms:modified>
</cp:coreProperties>
</file>