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geor008\Desktop\"/>
    </mc:Choice>
  </mc:AlternateContent>
  <bookViews>
    <workbookView xWindow="0" yWindow="0" windowWidth="21570" windowHeight="8070"/>
  </bookViews>
  <sheets>
    <sheet name="Sheet1" sheetId="2" r:id="rId1"/>
    <sheet name="Sheet2" sheetId="3" r:id="rId2"/>
  </sheets>
  <calcPr calcId="162913"/>
</workbook>
</file>

<file path=xl/calcChain.xml><?xml version="1.0" encoding="utf-8"?>
<calcChain xmlns="http://schemas.openxmlformats.org/spreadsheetml/2006/main">
  <c r="I77" i="2" l="1"/>
  <c r="I41" i="2"/>
  <c r="I59" i="2" s="1"/>
  <c r="I40" i="2"/>
  <c r="I58" i="2" s="1"/>
  <c r="F23" i="2"/>
  <c r="G23" i="2"/>
  <c r="G41" i="2" s="1"/>
  <c r="G59" i="2" s="1"/>
  <c r="G77" i="2" s="1"/>
  <c r="H23" i="2"/>
  <c r="H41" i="2" s="1"/>
  <c r="H59" i="2" s="1"/>
  <c r="H77" i="2" s="1"/>
  <c r="I23" i="2"/>
  <c r="G22" i="2"/>
  <c r="J22" i="2" s="1"/>
  <c r="H22" i="2"/>
  <c r="H40" i="2" s="1"/>
  <c r="H58" i="2" s="1"/>
  <c r="H76" i="2" s="1"/>
  <c r="I22" i="2"/>
  <c r="F22" i="2"/>
  <c r="F40" i="2" s="1"/>
  <c r="F58" i="2" l="1"/>
  <c r="G40" i="2"/>
  <c r="G58" i="2" s="1"/>
  <c r="G76" i="2" s="1"/>
  <c r="F41" i="2"/>
  <c r="J23" i="2"/>
  <c r="I76" i="2"/>
  <c r="B19" i="2"/>
  <c r="B37" i="2" s="1"/>
  <c r="B55" i="2" s="1"/>
  <c r="B73" i="2" s="1"/>
  <c r="J5" i="2"/>
  <c r="J4" i="2"/>
  <c r="J58" i="2" l="1"/>
  <c r="F76" i="2"/>
  <c r="J41" i="2"/>
  <c r="F59" i="2"/>
  <c r="J40" i="2"/>
  <c r="K4" i="2"/>
  <c r="L4" i="2" s="1"/>
  <c r="M4" i="2" s="1"/>
  <c r="N4" i="2" s="1"/>
  <c r="O4" i="2" s="1"/>
  <c r="K5" i="2"/>
  <c r="L5" i="2" s="1"/>
  <c r="M5" i="2" s="1"/>
  <c r="N5" i="2" s="1"/>
  <c r="O5" i="2" s="1"/>
  <c r="F77" i="2" l="1"/>
  <c r="J59" i="2"/>
  <c r="P5" i="2"/>
  <c r="J76" i="2"/>
  <c r="O7" i="2"/>
  <c r="P4" i="2"/>
  <c r="P7" i="2" l="1"/>
  <c r="Q7" i="2" s="1"/>
  <c r="J77" i="2"/>
  <c r="R5" i="2" l="1"/>
  <c r="E23" i="2"/>
  <c r="E22" i="2"/>
  <c r="R4" i="2"/>
  <c r="K22" i="2" l="1"/>
  <c r="L22" i="2" s="1"/>
  <c r="M22" i="2" s="1"/>
  <c r="N22" i="2" s="1"/>
  <c r="O22" i="2" s="1"/>
  <c r="K23" i="2"/>
  <c r="L23" i="2" s="1"/>
  <c r="M23" i="2" s="1"/>
  <c r="N23" i="2" s="1"/>
  <c r="P23" i="2" s="1"/>
  <c r="O23" i="2" l="1"/>
  <c r="P22" i="2"/>
  <c r="P25" i="2" s="1"/>
  <c r="O25" i="2" l="1"/>
  <c r="Q25" i="2" s="1"/>
  <c r="E41" i="2" l="1"/>
  <c r="E40" i="2"/>
  <c r="R23" i="2"/>
  <c r="R22" i="2"/>
  <c r="K41" i="2" l="1"/>
  <c r="L41" i="2" s="1"/>
  <c r="M41" i="2" s="1"/>
  <c r="N41" i="2" s="1"/>
  <c r="K40" i="2"/>
  <c r="L40" i="2" s="1"/>
  <c r="M40" i="2" s="1"/>
  <c r="N40" i="2" s="1"/>
  <c r="P40" i="2" l="1"/>
  <c r="O40" i="2"/>
  <c r="P41" i="2"/>
  <c r="O41" i="2"/>
  <c r="O43" i="2" l="1"/>
  <c r="P43" i="2"/>
  <c r="Q43" i="2" l="1"/>
  <c r="E58" i="2" l="1"/>
  <c r="E59" i="2"/>
  <c r="R40" i="2"/>
  <c r="R41" i="2"/>
  <c r="K59" i="2" l="1"/>
  <c r="L59" i="2" s="1"/>
  <c r="M59" i="2" s="1"/>
  <c r="N59" i="2" s="1"/>
  <c r="K58" i="2"/>
  <c r="L58" i="2" s="1"/>
  <c r="M58" i="2" s="1"/>
  <c r="N58" i="2" s="1"/>
  <c r="P58" i="2" l="1"/>
  <c r="O58" i="2"/>
  <c r="P59" i="2"/>
  <c r="O59" i="2"/>
  <c r="P61" i="2" l="1"/>
  <c r="O61" i="2"/>
  <c r="Q61" i="2" l="1"/>
  <c r="R59" i="2" l="1"/>
  <c r="R58" i="2"/>
  <c r="E76" i="2"/>
  <c r="K76" i="2" s="1"/>
  <c r="L76" i="2" s="1"/>
  <c r="M76" i="2" s="1"/>
  <c r="N76" i="2" s="1"/>
  <c r="E77" i="2"/>
  <c r="K77" i="2" s="1"/>
  <c r="L77" i="2" s="1"/>
  <c r="M77" i="2" s="1"/>
  <c r="N77" i="2" s="1"/>
  <c r="P77" i="2" l="1"/>
  <c r="O77" i="2"/>
  <c r="O76" i="2"/>
  <c r="P76" i="2"/>
  <c r="P79" i="2" l="1"/>
  <c r="O79" i="2"/>
  <c r="Q79" i="2" l="1"/>
  <c r="R76" i="2" l="1"/>
  <c r="R77" i="2"/>
</calcChain>
</file>

<file path=xl/sharedStrings.xml><?xml version="1.0" encoding="utf-8"?>
<sst xmlns="http://schemas.openxmlformats.org/spreadsheetml/2006/main" count="108" uniqueCount="21">
  <si>
    <t>CIRCUIT</t>
  </si>
  <si>
    <t>PIPE</t>
  </si>
  <si>
    <t>a</t>
  </si>
  <si>
    <t>b</t>
  </si>
  <si>
    <t>c</t>
  </si>
  <si>
    <t>f</t>
  </si>
  <si>
    <t>Q (l/min)</t>
  </si>
  <si>
    <r>
      <t>Q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/s)</t>
    </r>
  </si>
  <si>
    <t>D (m)</t>
  </si>
  <si>
    <t>L (m)</t>
  </si>
  <si>
    <r>
      <rPr>
        <b/>
        <sz val="11"/>
        <color theme="1"/>
        <rFont val="Symbol"/>
        <family val="1"/>
        <charset val="2"/>
      </rPr>
      <t>e</t>
    </r>
    <r>
      <rPr>
        <b/>
        <sz val="11"/>
        <color theme="1"/>
        <rFont val="Calibri"/>
        <family val="2"/>
        <scheme val="minor"/>
      </rPr>
      <t xml:space="preserve"> (m)</t>
    </r>
  </si>
  <si>
    <t>Le (m)</t>
  </si>
  <si>
    <t>Re</t>
  </si>
  <si>
    <t>V (m/s)</t>
  </si>
  <si>
    <r>
      <t>D/</t>
    </r>
    <r>
      <rPr>
        <b/>
        <sz val="11"/>
        <color theme="1"/>
        <rFont val="Symbol"/>
        <family val="1"/>
        <charset val="2"/>
      </rPr>
      <t>e</t>
    </r>
  </si>
  <si>
    <t xml:space="preserve">TRIAL </t>
  </si>
  <si>
    <r>
      <t>k (s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</t>
    </r>
    <r>
      <rPr>
        <b/>
        <vertAlign val="superscript"/>
        <sz val="11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>)</t>
    </r>
  </si>
  <si>
    <t>2*k*Q</t>
  </si>
  <si>
    <r>
      <t>k*Q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</si>
  <si>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Error (%)</t>
  </si>
  <si>
    <r>
      <rPr>
        <sz val="10"/>
        <color theme="1"/>
        <rFont val="Symbol"/>
        <family val="1"/>
        <charset val="2"/>
      </rPr>
      <t>D</t>
    </r>
    <r>
      <rPr>
        <sz val="10"/>
        <color theme="1"/>
        <rFont val="Calibri"/>
        <family val="2"/>
        <scheme val="minor"/>
      </rPr>
      <t>Q  (m3/s)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</si>
</sst>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"/>
    <numFmt numFmtId="165" formatCode="0.00000"/>
    <numFmt numFmtId="166" formatCode="0.000"/>
    <numFmt numFmtId="167" formatCode="0.0"/>
    <numFmt numFmtId="168" formatCode="0.000000"/>
    <numFmt numFmtId="169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4" borderId="0" applyNumberFormat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1" fontId="0" fillId="0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166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67" fontId="0" fillId="0" borderId="1" xfId="0" applyNumberFormat="1" applyFont="1" applyFill="1" applyBorder="1" applyAlignment="1">
      <alignment horizontal="center"/>
    </xf>
    <xf numFmtId="168" fontId="0" fillId="0" borderId="1" xfId="0" applyNumberFormat="1" applyFont="1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4" borderId="1" xfId="2" applyBorder="1" applyAlignment="1">
      <alignment horizontal="center"/>
    </xf>
    <xf numFmtId="169" fontId="0" fillId="0" borderId="1" xfId="1" applyNumberFormat="1" applyFont="1" applyFill="1" applyBorder="1" applyAlignment="1">
      <alignment horizontal="center"/>
    </xf>
    <xf numFmtId="165" fontId="0" fillId="5" borderId="1" xfId="0" applyNumberFormat="1" applyFont="1" applyFill="1" applyBorder="1" applyAlignment="1">
      <alignment horizontal="center"/>
    </xf>
    <xf numFmtId="11" fontId="0" fillId="5" borderId="1" xfId="0" applyNumberFormat="1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NumberFormat="1" applyBorder="1"/>
  </cellXfs>
  <cellStyles count="3">
    <cellStyle name="Neutral" xfId="2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8"/>
  <sheetViews>
    <sheetView tabSelected="1" topLeftCell="A52" workbookViewId="0">
      <selection activeCell="B75" sqref="B75"/>
    </sheetView>
  </sheetViews>
  <sheetFormatPr defaultRowHeight="15" x14ac:dyDescent="0.25"/>
  <cols>
    <col min="2" max="3" width="9.140625" style="4"/>
    <col min="4" max="4" width="9.140625" style="4" customWidth="1"/>
    <col min="5" max="9" width="9.140625" style="4"/>
    <col min="12" max="12" width="9.140625" customWidth="1"/>
    <col min="14" max="14" width="12.85546875" customWidth="1"/>
    <col min="17" max="17" width="9.140625" style="4"/>
    <col min="18" max="18" width="8.42578125" style="4" customWidth="1"/>
  </cols>
  <sheetData>
    <row r="1" spans="1:18" x14ac:dyDescent="0.25">
      <c r="A1" s="13" t="s">
        <v>15</v>
      </c>
      <c r="B1" s="14">
        <v>1</v>
      </c>
    </row>
    <row r="3" spans="1:18" ht="17.25" x14ac:dyDescent="0.25">
      <c r="B3" s="1" t="s">
        <v>0</v>
      </c>
      <c r="C3" s="1" t="s">
        <v>1</v>
      </c>
      <c r="D3" s="1" t="s">
        <v>6</v>
      </c>
      <c r="E3" s="1" t="s">
        <v>7</v>
      </c>
      <c r="F3" s="1" t="s">
        <v>8</v>
      </c>
      <c r="G3" s="1" t="s">
        <v>10</v>
      </c>
      <c r="H3" s="1" t="s">
        <v>9</v>
      </c>
      <c r="I3" s="1" t="s">
        <v>11</v>
      </c>
      <c r="J3" s="1" t="s">
        <v>14</v>
      </c>
      <c r="K3" s="1" t="s">
        <v>13</v>
      </c>
      <c r="L3" s="1" t="s">
        <v>12</v>
      </c>
      <c r="M3" s="1" t="s">
        <v>5</v>
      </c>
      <c r="N3" s="1" t="s">
        <v>16</v>
      </c>
      <c r="O3" s="1" t="s">
        <v>18</v>
      </c>
      <c r="P3" s="1" t="s">
        <v>17</v>
      </c>
      <c r="R3" s="16" t="s">
        <v>19</v>
      </c>
    </row>
    <row r="4" spans="1:18" x14ac:dyDescent="0.25">
      <c r="B4" s="21">
        <v>1</v>
      </c>
      <c r="C4" s="5" t="s">
        <v>2</v>
      </c>
      <c r="D4" s="22"/>
      <c r="E4" s="22">
        <v>3.153E-3</v>
      </c>
      <c r="F4" s="22">
        <v>5.2499999999999998E-2</v>
      </c>
      <c r="G4" s="19">
        <v>1.5E-6</v>
      </c>
      <c r="H4" s="23">
        <v>45.72</v>
      </c>
      <c r="I4" s="20">
        <v>0</v>
      </c>
      <c r="J4" s="10">
        <f>F4/G4</f>
        <v>35000</v>
      </c>
      <c r="K4" s="6">
        <f>ABS(E4/(PI()/4*F4^2))</f>
        <v>1.4565167472290135</v>
      </c>
      <c r="L4" s="11">
        <f>K4*F4/0.00000115</f>
        <v>66493.155851759308</v>
      </c>
      <c r="M4" s="12">
        <f>0.25/(LOG((1/((3.7*J4))+(5.74/L4^0.9)))^2)</f>
        <v>1.9626953186926518E-2</v>
      </c>
      <c r="N4" s="10">
        <f>8*(H4+I4)*M4/PI()^2/9.81/F4^5</f>
        <v>185901.89874138319</v>
      </c>
      <c r="O4" s="6">
        <f>ABS(N4*E4)*E4</f>
        <v>1.8481268092646754</v>
      </c>
      <c r="P4" s="9">
        <f>ABS(2*N4*E4)</f>
        <v>1172.2973734631623</v>
      </c>
      <c r="R4" s="17">
        <f>Q7/E4</f>
        <v>-0.23423641353450037</v>
      </c>
    </row>
    <row r="5" spans="1:18" x14ac:dyDescent="0.25">
      <c r="B5" s="21"/>
      <c r="C5" s="5" t="s">
        <v>3</v>
      </c>
      <c r="D5" s="5"/>
      <c r="E5" s="22">
        <v>-3.153E-3</v>
      </c>
      <c r="F5" s="18">
        <v>4.0899999999999999E-2</v>
      </c>
      <c r="G5" s="19">
        <v>1.5E-6</v>
      </c>
      <c r="H5" s="20">
        <v>38.1</v>
      </c>
      <c r="I5" s="20">
        <v>0</v>
      </c>
      <c r="J5" s="10">
        <f t="shared" ref="J5:J15" si="0">F5/G5</f>
        <v>27266.666666666664</v>
      </c>
      <c r="K5" s="6">
        <f>ABS(E5/(PI()/4*F5^2))</f>
        <v>2.3998686548681372</v>
      </c>
      <c r="L5" s="11">
        <f>K5*F5/0.00000115</f>
        <v>85351.850420962437</v>
      </c>
      <c r="M5" s="12">
        <f t="shared" ref="M5:M15" si="1">0.25/(LOG((1/((3.7*J5))+(5.74/L5^0.9)))^2)</f>
        <v>1.8672161659257957E-2</v>
      </c>
      <c r="N5" s="10">
        <f t="shared" ref="N5:N15" si="2">8*(H5+I5)*M5/PI()^2/9.81/F5^5</f>
        <v>513599.11723213602</v>
      </c>
      <c r="O5" s="6">
        <f t="shared" ref="O5:O15" si="3">ABS(N5*E5)*E5</f>
        <v>-5.1058988864436117</v>
      </c>
      <c r="P5" s="9">
        <f t="shared" ref="P5" si="4">ABS(2*N5*E5)</f>
        <v>3238.7560332658495</v>
      </c>
      <c r="R5" s="17">
        <f>Q7/E5</f>
        <v>0.23423641353450037</v>
      </c>
    </row>
    <row r="6" spans="1:18" x14ac:dyDescent="0.25">
      <c r="B6" s="21"/>
      <c r="C6" s="5"/>
      <c r="D6" s="5"/>
      <c r="E6" s="6"/>
      <c r="F6" s="18"/>
      <c r="G6" s="19"/>
      <c r="H6" s="20"/>
      <c r="I6" s="20"/>
      <c r="J6" s="10"/>
      <c r="K6" s="6"/>
      <c r="L6" s="11"/>
      <c r="M6" s="12"/>
      <c r="N6" s="10"/>
      <c r="O6" s="6"/>
      <c r="P6" s="9"/>
      <c r="Q6" s="15" t="s">
        <v>20</v>
      </c>
      <c r="R6" s="17"/>
    </row>
    <row r="7" spans="1:18" x14ac:dyDescent="0.25">
      <c r="B7" s="3"/>
      <c r="C7" s="3"/>
      <c r="D7" s="3"/>
      <c r="E7" s="6"/>
      <c r="F7"/>
      <c r="G7"/>
      <c r="H7"/>
      <c r="I7"/>
      <c r="J7" s="10"/>
      <c r="K7" s="6"/>
      <c r="L7" s="11"/>
      <c r="M7" s="12"/>
      <c r="N7" s="10"/>
      <c r="O7" s="6">
        <f>SUM(O4:O6)</f>
        <v>-3.2577720771789362</v>
      </c>
      <c r="P7" s="9">
        <f>SUM(P4:P6)</f>
        <v>4411.0534067290118</v>
      </c>
      <c r="Q7" s="4">
        <f>O7/P7</f>
        <v>-7.3854741187427968E-4</v>
      </c>
      <c r="R7" s="17"/>
    </row>
    <row r="8" spans="1:18" x14ac:dyDescent="0.25">
      <c r="B8" s="21">
        <v>2</v>
      </c>
      <c r="C8" s="5"/>
      <c r="D8" s="5"/>
      <c r="E8" s="6"/>
      <c r="F8" s="18"/>
      <c r="G8" s="19"/>
      <c r="H8" s="20"/>
      <c r="I8" s="20"/>
      <c r="J8" s="10"/>
      <c r="K8" s="6"/>
      <c r="L8" s="11"/>
      <c r="M8" s="12"/>
      <c r="N8" s="10"/>
      <c r="O8" s="6"/>
      <c r="P8" s="9"/>
      <c r="R8" s="17"/>
    </row>
    <row r="9" spans="1:18" x14ac:dyDescent="0.25">
      <c r="B9" s="21"/>
      <c r="C9" s="5"/>
      <c r="D9" s="5"/>
      <c r="E9" s="6"/>
      <c r="F9" s="18"/>
      <c r="G9" s="19"/>
      <c r="H9" s="20"/>
      <c r="I9" s="20"/>
      <c r="J9" s="10"/>
      <c r="K9" s="6"/>
      <c r="L9" s="11"/>
      <c r="M9" s="12"/>
      <c r="N9" s="10"/>
      <c r="O9" s="6"/>
      <c r="P9" s="9"/>
      <c r="R9" s="17"/>
    </row>
    <row r="10" spans="1:18" x14ac:dyDescent="0.25">
      <c r="B10" s="21"/>
      <c r="C10" s="5"/>
      <c r="D10" s="5"/>
      <c r="E10" s="6"/>
      <c r="F10" s="18"/>
      <c r="G10" s="19"/>
      <c r="H10" s="20"/>
      <c r="I10" s="20"/>
      <c r="J10" s="10"/>
      <c r="K10" s="6"/>
      <c r="L10" s="11"/>
      <c r="M10" s="12"/>
      <c r="N10" s="10"/>
      <c r="O10" s="6"/>
      <c r="P10" s="9"/>
      <c r="R10" s="17"/>
    </row>
    <row r="11" spans="1:18" x14ac:dyDescent="0.25">
      <c r="B11" s="21"/>
      <c r="C11" s="5"/>
      <c r="D11" s="5"/>
      <c r="E11" s="6"/>
      <c r="F11" s="18"/>
      <c r="G11" s="19"/>
      <c r="H11" s="20"/>
      <c r="I11" s="20"/>
      <c r="J11" s="10"/>
      <c r="K11" s="6"/>
      <c r="L11" s="11"/>
      <c r="M11" s="12"/>
      <c r="N11" s="10"/>
      <c r="O11" s="6"/>
      <c r="P11" s="9"/>
      <c r="Q11" s="15"/>
      <c r="R11" s="17"/>
    </row>
    <row r="12" spans="1:18" x14ac:dyDescent="0.25">
      <c r="B12" s="3"/>
      <c r="C12" s="3"/>
      <c r="D12" s="3"/>
      <c r="E12" s="6"/>
      <c r="F12"/>
      <c r="G12"/>
      <c r="H12"/>
      <c r="I12"/>
      <c r="J12" s="10"/>
      <c r="K12" s="6"/>
      <c r="L12" s="11"/>
      <c r="M12" s="12"/>
      <c r="N12" s="10"/>
      <c r="O12" s="6"/>
      <c r="P12" s="9"/>
      <c r="R12" s="17"/>
    </row>
    <row r="13" spans="1:18" x14ac:dyDescent="0.25">
      <c r="B13" s="21">
        <v>3</v>
      </c>
      <c r="C13" s="5"/>
      <c r="D13" s="5"/>
      <c r="E13" s="6"/>
      <c r="F13" s="18"/>
      <c r="G13" s="19"/>
      <c r="H13" s="20"/>
      <c r="I13" s="20"/>
      <c r="J13" s="10"/>
      <c r="K13" s="6"/>
      <c r="L13" s="11"/>
      <c r="M13" s="12"/>
      <c r="N13" s="10"/>
      <c r="O13" s="6"/>
      <c r="P13" s="9"/>
      <c r="R13" s="17"/>
    </row>
    <row r="14" spans="1:18" x14ac:dyDescent="0.25">
      <c r="B14" s="21"/>
      <c r="C14" s="5"/>
      <c r="D14" s="5"/>
      <c r="E14" s="6"/>
      <c r="F14" s="18"/>
      <c r="G14" s="19"/>
      <c r="H14" s="20"/>
      <c r="I14" s="20"/>
      <c r="J14" s="10"/>
      <c r="K14" s="6"/>
      <c r="L14" s="11"/>
      <c r="M14" s="12"/>
      <c r="N14" s="10"/>
      <c r="O14" s="6"/>
      <c r="P14" s="9"/>
      <c r="R14" s="17"/>
    </row>
    <row r="15" spans="1:18" x14ac:dyDescent="0.25">
      <c r="B15" s="21"/>
      <c r="C15" s="5"/>
      <c r="D15" s="5"/>
      <c r="E15" s="6"/>
      <c r="F15" s="18"/>
      <c r="G15" s="19"/>
      <c r="H15" s="20"/>
      <c r="I15" s="20"/>
      <c r="J15" s="10"/>
      <c r="K15" s="6"/>
      <c r="L15" s="11"/>
      <c r="M15" s="12"/>
      <c r="N15" s="10"/>
      <c r="O15" s="6"/>
      <c r="P15" s="9"/>
      <c r="Q15" s="15"/>
      <c r="R15" s="17"/>
    </row>
    <row r="16" spans="1:18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6"/>
      <c r="P16" s="9"/>
      <c r="R16" s="9"/>
    </row>
    <row r="19" spans="1:18" x14ac:dyDescent="0.25">
      <c r="A19" s="13" t="s">
        <v>15</v>
      </c>
      <c r="B19" s="14">
        <f>B1+1</f>
        <v>2</v>
      </c>
    </row>
    <row r="21" spans="1:18" ht="17.25" x14ac:dyDescent="0.25">
      <c r="B21" s="1" t="s">
        <v>0</v>
      </c>
      <c r="C21" s="1" t="s">
        <v>1</v>
      </c>
      <c r="D21" s="1" t="s">
        <v>6</v>
      </c>
      <c r="E21" s="1" t="s">
        <v>7</v>
      </c>
      <c r="F21" s="2" t="s">
        <v>8</v>
      </c>
      <c r="G21" s="2" t="s">
        <v>10</v>
      </c>
      <c r="H21" s="2" t="s">
        <v>9</v>
      </c>
      <c r="I21" s="2" t="s">
        <v>11</v>
      </c>
      <c r="J21" s="2" t="s">
        <v>14</v>
      </c>
      <c r="K21" s="2" t="s">
        <v>13</v>
      </c>
      <c r="L21" s="2" t="s">
        <v>12</v>
      </c>
      <c r="M21" s="2" t="s">
        <v>5</v>
      </c>
      <c r="N21" s="2" t="s">
        <v>16</v>
      </c>
      <c r="O21" s="2" t="s">
        <v>18</v>
      </c>
      <c r="P21" s="2" t="s">
        <v>17</v>
      </c>
      <c r="R21" s="16" t="s">
        <v>19</v>
      </c>
    </row>
    <row r="22" spans="1:18" x14ac:dyDescent="0.25">
      <c r="B22" s="21">
        <v>1</v>
      </c>
      <c r="C22" s="5" t="s">
        <v>2</v>
      </c>
      <c r="D22" s="5"/>
      <c r="E22" s="6">
        <f>E4-Q7</f>
        <v>3.8915474118742799E-3</v>
      </c>
      <c r="F22" s="8">
        <f>F4</f>
        <v>5.2499999999999998E-2</v>
      </c>
      <c r="G22" s="7">
        <f t="shared" ref="G22:I22" si="5">G4</f>
        <v>1.5E-6</v>
      </c>
      <c r="H22" s="10">
        <f t="shared" si="5"/>
        <v>45.72</v>
      </c>
      <c r="I22" s="10">
        <f t="shared" si="5"/>
        <v>0</v>
      </c>
      <c r="J22" s="10">
        <f>F22/G22</f>
        <v>35000</v>
      </c>
      <c r="K22" s="6">
        <f>ABS(E22/(PI()/4*F22^2))</f>
        <v>1.7976860063528741</v>
      </c>
      <c r="L22" s="11">
        <f>K22*F22/0.00000115</f>
        <v>82068.274203065987</v>
      </c>
      <c r="M22" s="12">
        <f>0.25/(LOG((1/((3.7*J22))+(5.74/L22^0.9)))^2)</f>
        <v>1.8779140748805413E-2</v>
      </c>
      <c r="N22" s="10">
        <f>8*(H22+I22)*M22/PI()^2/9.81/F22^5</f>
        <v>177871.61811034475</v>
      </c>
      <c r="O22" s="6">
        <f>ABS(N22*E22)*E22</f>
        <v>2.6937129106060231</v>
      </c>
      <c r="P22" s="9">
        <f>ABS(2*N22*E22)</f>
        <v>1384.3916702064048</v>
      </c>
      <c r="R22" s="17">
        <f>Q25/E22</f>
        <v>-3.022219139241589E-2</v>
      </c>
    </row>
    <row r="23" spans="1:18" x14ac:dyDescent="0.25">
      <c r="B23" s="21"/>
      <c r="C23" s="5" t="s">
        <v>3</v>
      </c>
      <c r="D23" s="5"/>
      <c r="E23" s="6">
        <f>E5-Q7</f>
        <v>-2.4144525881257201E-3</v>
      </c>
      <c r="F23" s="8">
        <f t="shared" ref="F23:I23" si="6">F5</f>
        <v>4.0899999999999999E-2</v>
      </c>
      <c r="G23" s="7">
        <f t="shared" si="6"/>
        <v>1.5E-6</v>
      </c>
      <c r="H23" s="10">
        <f t="shared" si="6"/>
        <v>38.1</v>
      </c>
      <c r="I23" s="10">
        <f t="shared" si="6"/>
        <v>0</v>
      </c>
      <c r="J23" s="10">
        <f t="shared" ref="J23:J24" si="7">F23/G23</f>
        <v>27266.666666666664</v>
      </c>
      <c r="K23" s="6">
        <f>ABS(E23/(PI()/4*F23^2))</f>
        <v>1.8377320281979588</v>
      </c>
      <c r="L23" s="11">
        <f>K23*F23/0.00000115</f>
        <v>65359.339089823057</v>
      </c>
      <c r="M23" s="12">
        <f t="shared" ref="M23:M24" si="8">0.25/(LOG((1/((3.7*J23))+(5.74/L23^0.9)))^2)</f>
        <v>1.9737298179143145E-2</v>
      </c>
      <c r="N23" s="10">
        <f t="shared" ref="N23:N24" si="9">8*(H23+I23)*M23/PI()^2/9.81/F23^5</f>
        <v>542896.91286649986</v>
      </c>
      <c r="O23" s="6">
        <f t="shared" ref="O23:O24" si="10">ABS(N23*E23)*E23</f>
        <v>-3.1648616912409397</v>
      </c>
      <c r="P23" s="9">
        <f t="shared" ref="P23:P24" si="11">ABS(2*N23*E23)</f>
        <v>2621.5977127119681</v>
      </c>
      <c r="R23" s="17">
        <f>Q25/E23</f>
        <v>4.87112860582712E-2</v>
      </c>
    </row>
    <row r="24" spans="1:18" x14ac:dyDescent="0.25">
      <c r="B24" s="21"/>
      <c r="C24" s="5"/>
      <c r="D24" s="5"/>
      <c r="E24" s="6"/>
      <c r="F24" s="8"/>
      <c r="G24" s="7"/>
      <c r="H24" s="10"/>
      <c r="I24" s="10"/>
      <c r="J24" s="10"/>
      <c r="K24" s="6"/>
      <c r="L24" s="11"/>
      <c r="M24" s="12"/>
      <c r="N24" s="10"/>
      <c r="O24" s="6"/>
      <c r="P24" s="9"/>
      <c r="Q24" s="15" t="s">
        <v>20</v>
      </c>
      <c r="R24" s="17"/>
    </row>
    <row r="25" spans="1:18" x14ac:dyDescent="0.25">
      <c r="B25" s="3"/>
      <c r="C25" s="3"/>
      <c r="D25" s="5"/>
      <c r="E25" s="6"/>
      <c r="F25" s="8"/>
      <c r="G25" s="7"/>
      <c r="H25" s="10"/>
      <c r="I25" s="10"/>
      <c r="J25" s="10"/>
      <c r="K25" s="6"/>
      <c r="L25" s="11"/>
      <c r="M25" s="12"/>
      <c r="N25" s="10"/>
      <c r="O25" s="6">
        <f>SUM(O22:O24)</f>
        <v>-0.47114878063491661</v>
      </c>
      <c r="P25" s="9">
        <f>SUM(P22:P24)</f>
        <v>4005.9893829183729</v>
      </c>
      <c r="Q25" s="4">
        <f>O25/P25</f>
        <v>-1.176110906943252E-4</v>
      </c>
      <c r="R25" s="17"/>
    </row>
    <row r="26" spans="1:18" x14ac:dyDescent="0.25">
      <c r="B26" s="21">
        <v>2</v>
      </c>
      <c r="C26" s="5"/>
      <c r="D26" s="5"/>
      <c r="E26" s="6"/>
      <c r="F26" s="8"/>
      <c r="G26" s="7"/>
      <c r="H26" s="10"/>
      <c r="I26" s="10"/>
      <c r="J26" s="10"/>
      <c r="K26" s="6"/>
      <c r="L26" s="11"/>
      <c r="M26" s="12"/>
      <c r="N26" s="10"/>
      <c r="O26" s="6"/>
      <c r="P26" s="9"/>
      <c r="R26" s="17"/>
    </row>
    <row r="27" spans="1:18" x14ac:dyDescent="0.25">
      <c r="B27" s="21"/>
      <c r="C27" s="5"/>
      <c r="D27" s="5"/>
      <c r="E27" s="6"/>
      <c r="F27" s="8"/>
      <c r="G27" s="7"/>
      <c r="H27" s="10"/>
      <c r="I27" s="10"/>
      <c r="J27" s="10"/>
      <c r="K27" s="6"/>
      <c r="L27" s="11"/>
      <c r="M27" s="12"/>
      <c r="N27" s="10"/>
      <c r="O27" s="6"/>
      <c r="P27" s="9"/>
      <c r="R27" s="17"/>
    </row>
    <row r="28" spans="1:18" x14ac:dyDescent="0.25">
      <c r="B28" s="21"/>
      <c r="C28" s="5"/>
      <c r="D28" s="5"/>
      <c r="E28" s="6"/>
      <c r="F28" s="8"/>
      <c r="G28" s="7"/>
      <c r="H28" s="10"/>
      <c r="I28" s="10"/>
      <c r="J28" s="10"/>
      <c r="K28" s="6"/>
      <c r="L28" s="11"/>
      <c r="M28" s="12"/>
      <c r="N28" s="10"/>
      <c r="O28" s="6"/>
      <c r="P28" s="9"/>
      <c r="R28" s="17"/>
    </row>
    <row r="29" spans="1:18" x14ac:dyDescent="0.25">
      <c r="B29" s="21"/>
      <c r="C29" s="5"/>
      <c r="D29" s="5"/>
      <c r="E29" s="6"/>
      <c r="F29" s="8"/>
      <c r="G29" s="7"/>
      <c r="H29" s="10"/>
      <c r="I29" s="10"/>
      <c r="J29" s="10"/>
      <c r="K29" s="6"/>
      <c r="L29" s="11"/>
      <c r="M29" s="12"/>
      <c r="N29" s="10"/>
      <c r="O29" s="6"/>
      <c r="P29" s="9"/>
      <c r="Q29" s="15"/>
      <c r="R29" s="17"/>
    </row>
    <row r="30" spans="1:18" x14ac:dyDescent="0.25">
      <c r="B30" s="3"/>
      <c r="C30" s="3"/>
      <c r="D30" s="5"/>
      <c r="E30" s="6"/>
      <c r="F30" s="8"/>
      <c r="G30" s="7"/>
      <c r="H30" s="10"/>
      <c r="I30" s="10"/>
      <c r="J30" s="10"/>
      <c r="K30" s="6"/>
      <c r="L30" s="11"/>
      <c r="M30" s="12"/>
      <c r="N30" s="10"/>
      <c r="O30" s="6"/>
      <c r="P30" s="9"/>
      <c r="R30" s="17"/>
    </row>
    <row r="31" spans="1:18" x14ac:dyDescent="0.25">
      <c r="B31" s="21">
        <v>3</v>
      </c>
      <c r="C31" s="5"/>
      <c r="D31" s="5"/>
      <c r="E31" s="6"/>
      <c r="F31" s="8"/>
      <c r="G31" s="7"/>
      <c r="H31" s="10"/>
      <c r="I31" s="10"/>
      <c r="J31" s="10"/>
      <c r="K31" s="6"/>
      <c r="L31" s="11"/>
      <c r="M31" s="12"/>
      <c r="N31" s="10"/>
      <c r="O31" s="6"/>
      <c r="P31" s="9"/>
      <c r="R31" s="17"/>
    </row>
    <row r="32" spans="1:18" x14ac:dyDescent="0.25">
      <c r="B32" s="21"/>
      <c r="C32" s="5"/>
      <c r="D32" s="5"/>
      <c r="E32" s="6"/>
      <c r="F32" s="8"/>
      <c r="G32" s="7"/>
      <c r="H32" s="10"/>
      <c r="I32" s="10"/>
      <c r="J32" s="10"/>
      <c r="K32" s="6"/>
      <c r="L32" s="11"/>
      <c r="M32" s="12"/>
      <c r="N32" s="10"/>
      <c r="O32" s="6"/>
      <c r="P32" s="9"/>
      <c r="R32" s="17"/>
    </row>
    <row r="33" spans="1:18" x14ac:dyDescent="0.25">
      <c r="B33" s="21"/>
      <c r="C33" s="5"/>
      <c r="D33" s="5"/>
      <c r="E33" s="6"/>
      <c r="F33" s="8"/>
      <c r="G33" s="7"/>
      <c r="H33" s="10"/>
      <c r="I33" s="10"/>
      <c r="J33" s="10"/>
      <c r="K33" s="6"/>
      <c r="L33" s="11"/>
      <c r="M33" s="12"/>
      <c r="N33" s="10"/>
      <c r="O33" s="6"/>
      <c r="P33" s="9"/>
      <c r="Q33" s="15"/>
      <c r="R33" s="17"/>
    </row>
    <row r="34" spans="1:18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/>
      <c r="P34" s="9"/>
      <c r="R34" s="9"/>
    </row>
    <row r="37" spans="1:18" x14ac:dyDescent="0.25">
      <c r="A37" s="13" t="s">
        <v>15</v>
      </c>
      <c r="B37" s="14">
        <f>B19+1</f>
        <v>3</v>
      </c>
    </row>
    <row r="39" spans="1:18" ht="17.25" x14ac:dyDescent="0.25">
      <c r="B39" s="2" t="s">
        <v>0</v>
      </c>
      <c r="C39" s="2" t="s">
        <v>1</v>
      </c>
      <c r="D39" s="2" t="s">
        <v>6</v>
      </c>
      <c r="E39" s="2" t="s">
        <v>7</v>
      </c>
      <c r="F39" s="2" t="s">
        <v>8</v>
      </c>
      <c r="G39" s="2" t="s">
        <v>10</v>
      </c>
      <c r="H39" s="2" t="s">
        <v>9</v>
      </c>
      <c r="I39" s="2" t="s">
        <v>11</v>
      </c>
      <c r="J39" s="2" t="s">
        <v>14</v>
      </c>
      <c r="K39" s="2" t="s">
        <v>13</v>
      </c>
      <c r="L39" s="2" t="s">
        <v>12</v>
      </c>
      <c r="M39" s="2" t="s">
        <v>5</v>
      </c>
      <c r="N39" s="2" t="s">
        <v>16</v>
      </c>
      <c r="O39" s="2" t="s">
        <v>18</v>
      </c>
      <c r="P39" s="2" t="s">
        <v>17</v>
      </c>
      <c r="R39" s="16" t="s">
        <v>19</v>
      </c>
    </row>
    <row r="40" spans="1:18" x14ac:dyDescent="0.25">
      <c r="B40" s="21">
        <v>1</v>
      </c>
      <c r="C40" s="5" t="s">
        <v>2</v>
      </c>
      <c r="D40" s="5"/>
      <c r="E40" s="6">
        <f>E22-Q25</f>
        <v>4.0091585025686053E-3</v>
      </c>
      <c r="F40" s="8">
        <f>F22</f>
        <v>5.2499999999999998E-2</v>
      </c>
      <c r="G40" s="7">
        <f t="shared" ref="G40:I40" si="12">G22</f>
        <v>1.5E-6</v>
      </c>
      <c r="H40" s="10">
        <f t="shared" si="12"/>
        <v>45.72</v>
      </c>
      <c r="I40" s="10">
        <f t="shared" si="12"/>
        <v>0</v>
      </c>
      <c r="J40" s="10">
        <f>F40/G40</f>
        <v>35000</v>
      </c>
      <c r="K40" s="6">
        <f>ABS(E40/(PI()/4*F40^2))</f>
        <v>1.8520160169003386</v>
      </c>
      <c r="L40" s="11">
        <f>K40*F40/0.00000115</f>
        <v>84548.557293276317</v>
      </c>
      <c r="M40" s="12">
        <f>0.25/(LOG((1/((3.7*J40))+(5.74/L40^0.9)))^2)</f>
        <v>1.8664048842819029E-2</v>
      </c>
      <c r="N40" s="10">
        <f>8*(H40+I40)*M40/PI()^2/9.81/F40^5</f>
        <v>176781.4945619335</v>
      </c>
      <c r="O40" s="6">
        <f>ABS(N40*E40)*E40</f>
        <v>2.8414711712752849</v>
      </c>
      <c r="P40" s="9">
        <f>ABS(2*N40*E40)</f>
        <v>1417.4900640395228</v>
      </c>
      <c r="R40" s="17">
        <f>Q43/E40</f>
        <v>-3.3648690058114125E-3</v>
      </c>
    </row>
    <row r="41" spans="1:18" x14ac:dyDescent="0.25">
      <c r="B41" s="21"/>
      <c r="C41" s="5" t="s">
        <v>3</v>
      </c>
      <c r="D41" s="5"/>
      <c r="E41" s="6">
        <f>E23-Q25</f>
        <v>-2.2968414974313947E-3</v>
      </c>
      <c r="F41" s="8">
        <f t="shared" ref="F41:I41" si="13">F23</f>
        <v>4.0899999999999999E-2</v>
      </c>
      <c r="G41" s="7">
        <f t="shared" si="13"/>
        <v>1.5E-6</v>
      </c>
      <c r="H41" s="10">
        <f t="shared" si="13"/>
        <v>38.1</v>
      </c>
      <c r="I41" s="10">
        <f t="shared" si="13"/>
        <v>0</v>
      </c>
      <c r="J41" s="10">
        <f t="shared" ref="J41:J42" si="14">F41/G41</f>
        <v>27266.666666666664</v>
      </c>
      <c r="K41" s="6">
        <f>ABS(E41/(PI()/4*F41^2))</f>
        <v>1.748213737673961</v>
      </c>
      <c r="L41" s="11">
        <f>K41*F41/0.00000115</f>
        <v>62175.601626839132</v>
      </c>
      <c r="M41" s="12">
        <f t="shared" ref="M41:M42" si="15">0.25/(LOG((1/((3.7*J41))+(5.74/L41^0.9)))^2)</f>
        <v>1.9947855326764366E-2</v>
      </c>
      <c r="N41" s="10">
        <f t="shared" ref="N41:N42" si="16">8*(H41+I41)*M41/PI()^2/9.81/F41^5</f>
        <v>548688.52752358245</v>
      </c>
      <c r="O41" s="6">
        <f t="shared" ref="O41:O42" si="17">ABS(N41*E41)*E41</f>
        <v>-2.8945958274241632</v>
      </c>
      <c r="P41" s="9">
        <f t="shared" ref="P41:P42" si="18">ABS(2*N41*E41)</f>
        <v>2520.5011583613841</v>
      </c>
      <c r="R41" s="17">
        <f>Q43/E41</f>
        <v>5.8734105944031698E-3</v>
      </c>
    </row>
    <row r="42" spans="1:18" x14ac:dyDescent="0.25">
      <c r="B42" s="21"/>
      <c r="C42" s="5" t="s">
        <v>4</v>
      </c>
      <c r="D42" s="5"/>
      <c r="E42" s="6"/>
      <c r="F42" s="8"/>
      <c r="G42" s="7"/>
      <c r="H42" s="10"/>
      <c r="I42" s="10"/>
      <c r="J42" s="10"/>
      <c r="K42" s="6"/>
      <c r="L42" s="11"/>
      <c r="M42" s="12"/>
      <c r="N42" s="10"/>
      <c r="O42" s="6"/>
      <c r="P42" s="9"/>
      <c r="Q42" s="15" t="s">
        <v>20</v>
      </c>
      <c r="R42" s="17"/>
    </row>
    <row r="43" spans="1:18" x14ac:dyDescent="0.25">
      <c r="B43" s="3"/>
      <c r="C43" s="3"/>
      <c r="D43" s="5"/>
      <c r="E43" s="6"/>
      <c r="F43" s="8"/>
      <c r="G43" s="7"/>
      <c r="H43" s="10"/>
      <c r="I43" s="10"/>
      <c r="J43" s="10"/>
      <c r="K43" s="6"/>
      <c r="L43" s="11"/>
      <c r="M43" s="12"/>
      <c r="N43" s="10"/>
      <c r="O43" s="6">
        <f>SUM(O40:O42)</f>
        <v>-5.3124656148878291E-2</v>
      </c>
      <c r="P43" s="9">
        <f>SUM(P40:P42)</f>
        <v>3937.9912224009067</v>
      </c>
      <c r="Q43" s="4">
        <f>O43/P43</f>
        <v>-1.3490293184678395E-5</v>
      </c>
      <c r="R43" s="17"/>
    </row>
    <row r="44" spans="1:18" x14ac:dyDescent="0.25">
      <c r="B44" s="21">
        <v>2</v>
      </c>
      <c r="C44" s="5"/>
      <c r="D44" s="5"/>
      <c r="E44" s="6"/>
      <c r="F44" s="8"/>
      <c r="G44" s="7"/>
      <c r="H44" s="10"/>
      <c r="I44" s="10"/>
      <c r="J44" s="10"/>
      <c r="K44" s="6"/>
      <c r="L44" s="11"/>
      <c r="M44" s="12"/>
      <c r="N44" s="10"/>
      <c r="O44" s="6"/>
      <c r="P44" s="9"/>
      <c r="R44" s="17"/>
    </row>
    <row r="45" spans="1:18" x14ac:dyDescent="0.25">
      <c r="B45" s="21"/>
      <c r="C45" s="5"/>
      <c r="D45" s="5"/>
      <c r="E45" s="6"/>
      <c r="F45" s="8"/>
      <c r="G45" s="7"/>
      <c r="H45" s="10"/>
      <c r="I45" s="10"/>
      <c r="J45" s="10"/>
      <c r="K45" s="6"/>
      <c r="L45" s="11"/>
      <c r="M45" s="12"/>
      <c r="N45" s="10"/>
      <c r="O45" s="6"/>
      <c r="P45" s="9"/>
      <c r="R45" s="17"/>
    </row>
    <row r="46" spans="1:18" x14ac:dyDescent="0.25">
      <c r="B46" s="21"/>
      <c r="C46" s="5"/>
      <c r="D46" s="5"/>
      <c r="E46" s="6"/>
      <c r="F46" s="8"/>
      <c r="G46" s="7"/>
      <c r="H46" s="10"/>
      <c r="I46" s="10"/>
      <c r="J46" s="10"/>
      <c r="K46" s="6"/>
      <c r="L46" s="11"/>
      <c r="M46" s="12"/>
      <c r="N46" s="10"/>
      <c r="O46" s="6"/>
      <c r="P46" s="9"/>
      <c r="R46" s="17"/>
    </row>
    <row r="47" spans="1:18" x14ac:dyDescent="0.25">
      <c r="B47" s="21"/>
      <c r="C47" s="5"/>
      <c r="D47" s="5"/>
      <c r="E47" s="6"/>
      <c r="F47" s="8"/>
      <c r="G47" s="7"/>
      <c r="H47" s="10"/>
      <c r="I47" s="10"/>
      <c r="J47" s="10"/>
      <c r="K47" s="6"/>
      <c r="L47" s="11"/>
      <c r="M47" s="12"/>
      <c r="N47" s="10"/>
      <c r="O47" s="6"/>
      <c r="P47" s="9"/>
      <c r="Q47" s="15"/>
      <c r="R47" s="17"/>
    </row>
    <row r="48" spans="1:18" x14ac:dyDescent="0.25">
      <c r="B48" s="3"/>
      <c r="C48" s="3"/>
      <c r="D48" s="5"/>
      <c r="E48" s="6"/>
      <c r="F48" s="8"/>
      <c r="G48" s="7"/>
      <c r="H48" s="10"/>
      <c r="I48" s="10"/>
      <c r="J48" s="10"/>
      <c r="K48" s="6"/>
      <c r="L48" s="11"/>
      <c r="M48" s="12"/>
      <c r="N48" s="10"/>
      <c r="O48" s="6"/>
      <c r="P48" s="9"/>
      <c r="R48" s="17"/>
    </row>
    <row r="49" spans="1:18" x14ac:dyDescent="0.25">
      <c r="B49" s="21">
        <v>3</v>
      </c>
      <c r="C49" s="5"/>
      <c r="D49" s="5"/>
      <c r="E49" s="6"/>
      <c r="F49" s="8"/>
      <c r="G49" s="7"/>
      <c r="H49" s="10"/>
      <c r="I49" s="10"/>
      <c r="J49" s="10"/>
      <c r="K49" s="6"/>
      <c r="L49" s="11"/>
      <c r="M49" s="12"/>
      <c r="N49" s="10"/>
      <c r="O49" s="6"/>
      <c r="P49" s="9"/>
      <c r="R49" s="17"/>
    </row>
    <row r="50" spans="1:18" x14ac:dyDescent="0.25">
      <c r="B50" s="21"/>
      <c r="C50" s="5"/>
      <c r="D50" s="5"/>
      <c r="E50" s="6"/>
      <c r="F50" s="8"/>
      <c r="G50" s="7"/>
      <c r="H50" s="10"/>
      <c r="I50" s="10"/>
      <c r="J50" s="10"/>
      <c r="K50" s="6"/>
      <c r="L50" s="11"/>
      <c r="M50" s="12"/>
      <c r="N50" s="10"/>
      <c r="O50" s="6"/>
      <c r="P50" s="9"/>
      <c r="R50" s="17"/>
    </row>
    <row r="51" spans="1:18" x14ac:dyDescent="0.25">
      <c r="B51" s="21"/>
      <c r="C51" s="5"/>
      <c r="D51" s="5"/>
      <c r="E51" s="6"/>
      <c r="F51" s="8"/>
      <c r="G51" s="7"/>
      <c r="H51" s="10"/>
      <c r="I51" s="10"/>
      <c r="J51" s="10"/>
      <c r="K51" s="6"/>
      <c r="L51" s="11"/>
      <c r="M51" s="12"/>
      <c r="N51" s="10"/>
      <c r="O51" s="6"/>
      <c r="P51" s="9"/>
      <c r="Q51" s="15"/>
      <c r="R51" s="17"/>
    </row>
    <row r="52" spans="1:18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6"/>
      <c r="P52" s="9"/>
      <c r="R52" s="9"/>
    </row>
    <row r="55" spans="1:18" x14ac:dyDescent="0.25">
      <c r="A55" s="13" t="s">
        <v>15</v>
      </c>
      <c r="B55" s="14">
        <f>B37+1</f>
        <v>4</v>
      </c>
    </row>
    <row r="57" spans="1:18" ht="17.25" x14ac:dyDescent="0.25">
      <c r="B57" s="2" t="s">
        <v>0</v>
      </c>
      <c r="C57" s="2" t="s">
        <v>1</v>
      </c>
      <c r="D57" s="2" t="s">
        <v>6</v>
      </c>
      <c r="E57" s="2" t="s">
        <v>7</v>
      </c>
      <c r="F57" s="2" t="s">
        <v>8</v>
      </c>
      <c r="G57" s="2" t="s">
        <v>10</v>
      </c>
      <c r="H57" s="2" t="s">
        <v>9</v>
      </c>
      <c r="I57" s="2" t="s">
        <v>11</v>
      </c>
      <c r="J57" s="2" t="s">
        <v>14</v>
      </c>
      <c r="K57" s="2" t="s">
        <v>13</v>
      </c>
      <c r="L57" s="2" t="s">
        <v>12</v>
      </c>
      <c r="M57" s="2" t="s">
        <v>5</v>
      </c>
      <c r="N57" s="2" t="s">
        <v>16</v>
      </c>
      <c r="O57" s="2" t="s">
        <v>18</v>
      </c>
      <c r="P57" s="2" t="s">
        <v>17</v>
      </c>
      <c r="R57" s="16" t="s">
        <v>19</v>
      </c>
    </row>
    <row r="58" spans="1:18" x14ac:dyDescent="0.25">
      <c r="B58" s="21">
        <v>1</v>
      </c>
      <c r="C58" s="5" t="s">
        <v>2</v>
      </c>
      <c r="D58" s="5"/>
      <c r="E58" s="6">
        <f>E40-Q43</f>
        <v>4.0226487957532838E-3</v>
      </c>
      <c r="F58" s="8">
        <f>F40</f>
        <v>5.2499999999999998E-2</v>
      </c>
      <c r="G58" s="7">
        <f t="shared" ref="G58:I58" si="19">G40</f>
        <v>1.5E-6</v>
      </c>
      <c r="H58" s="10">
        <f t="shared" si="19"/>
        <v>45.72</v>
      </c>
      <c r="I58" s="10">
        <f t="shared" si="19"/>
        <v>0</v>
      </c>
      <c r="J58" s="10">
        <f>F58/G58</f>
        <v>35000</v>
      </c>
      <c r="K58" s="6">
        <f>ABS(E58/(PI()/4*F58^2))</f>
        <v>1.8582478081938729</v>
      </c>
      <c r="L58" s="11">
        <f>K58*F58/0.00000115</f>
        <v>84833.052113198544</v>
      </c>
      <c r="M58" s="12">
        <f>0.25/(LOG((1/((3.7*J58))+(5.74/L58^0.9)))^2)</f>
        <v>1.8651137133165928E-2</v>
      </c>
      <c r="N58" s="10">
        <f>8*(H58+I58)*M58/PI()^2/9.81/F58^5</f>
        <v>176659.19787545098</v>
      </c>
      <c r="O58" s="6">
        <f>ABS(N58*E58)*E58</f>
        <v>2.8586467312385953</v>
      </c>
      <c r="P58" s="9">
        <f>ABS(2*N58*E58)</f>
        <v>1421.2758191848479</v>
      </c>
      <c r="R58" s="17">
        <f>Q61/E58</f>
        <v>-3.5697273104215996E-4</v>
      </c>
    </row>
    <row r="59" spans="1:18" x14ac:dyDescent="0.25">
      <c r="B59" s="21"/>
      <c r="C59" s="5" t="s">
        <v>3</v>
      </c>
      <c r="D59" s="5"/>
      <c r="E59" s="6">
        <f>E41-Q43</f>
        <v>-2.2833512042467162E-3</v>
      </c>
      <c r="F59" s="8">
        <f t="shared" ref="F59:I59" si="20">F41</f>
        <v>4.0899999999999999E-2</v>
      </c>
      <c r="G59" s="7">
        <f t="shared" si="20"/>
        <v>1.5E-6</v>
      </c>
      <c r="H59" s="10">
        <f t="shared" si="20"/>
        <v>38.1</v>
      </c>
      <c r="I59" s="10">
        <f t="shared" si="20"/>
        <v>0</v>
      </c>
      <c r="J59" s="10">
        <f t="shared" ref="J59:J60" si="21">F59/G59</f>
        <v>27266.666666666664</v>
      </c>
      <c r="K59" s="6">
        <f>ABS(E59/(PI()/4*F59^2))</f>
        <v>1.7379457605858255</v>
      </c>
      <c r="L59" s="11">
        <f>K59*F59/0.00000115</f>
        <v>61810.418789530668</v>
      </c>
      <c r="M59" s="12">
        <f t="shared" ref="M59:M60" si="22">0.25/(LOG((1/((3.7*J59))+(5.74/L59^0.9)))^2)</f>
        <v>1.9972936893230889E-2</v>
      </c>
      <c r="N59" s="10">
        <f t="shared" ref="N59:N60" si="23">8*(H59+I59)*M59/PI()^2/9.81/F59^5</f>
        <v>549378.42463518004</v>
      </c>
      <c r="O59" s="6">
        <f t="shared" ref="O59:O60" si="24">ABS(N59*E59)*E59</f>
        <v>-2.8642902941085149</v>
      </c>
      <c r="P59" s="9">
        <f t="shared" ref="P59:P60" si="25">ABS(2*N59*E59)</f>
        <v>2508.8477749558042</v>
      </c>
      <c r="R59" s="17">
        <f>Q61/E59</f>
        <v>6.2888964429685175E-4</v>
      </c>
    </row>
    <row r="60" spans="1:18" x14ac:dyDescent="0.25">
      <c r="B60" s="21"/>
      <c r="C60" s="5" t="s">
        <v>4</v>
      </c>
      <c r="D60" s="5"/>
      <c r="E60" s="6"/>
      <c r="F60" s="8"/>
      <c r="G60" s="7"/>
      <c r="H60" s="10"/>
      <c r="I60" s="10"/>
      <c r="J60" s="10"/>
      <c r="K60" s="6"/>
      <c r="L60" s="11"/>
      <c r="M60" s="12"/>
      <c r="N60" s="10"/>
      <c r="O60" s="6"/>
      <c r="P60" s="9"/>
      <c r="Q60" s="15" t="s">
        <v>20</v>
      </c>
      <c r="R60" s="17"/>
    </row>
    <row r="61" spans="1:18" x14ac:dyDescent="0.25">
      <c r="B61" s="3"/>
      <c r="C61" s="3"/>
      <c r="D61" s="3"/>
      <c r="E61" s="6"/>
      <c r="F61" s="8"/>
      <c r="G61" s="7"/>
      <c r="H61" s="10"/>
      <c r="I61" s="10"/>
      <c r="J61" s="10"/>
      <c r="K61" s="6"/>
      <c r="L61" s="11"/>
      <c r="M61" s="12"/>
      <c r="N61" s="10"/>
      <c r="O61" s="6">
        <f>SUM(O58:O60)</f>
        <v>-5.6435628699196272E-3</v>
      </c>
      <c r="P61" s="9">
        <f>SUM(P58:P60)</f>
        <v>3930.1235941406521</v>
      </c>
      <c r="Q61" s="4">
        <f>O61/P61</f>
        <v>-1.4359759266435056E-6</v>
      </c>
      <c r="R61" s="17"/>
    </row>
    <row r="62" spans="1:18" x14ac:dyDescent="0.25">
      <c r="B62" s="21">
        <v>2</v>
      </c>
      <c r="C62" s="5"/>
      <c r="D62" s="5"/>
      <c r="E62" s="6"/>
      <c r="F62" s="8"/>
      <c r="G62" s="7"/>
      <c r="H62" s="10"/>
      <c r="I62" s="10"/>
      <c r="J62" s="10"/>
      <c r="K62" s="6"/>
      <c r="L62" s="11"/>
      <c r="M62" s="12"/>
      <c r="N62" s="10"/>
      <c r="O62" s="6"/>
      <c r="P62" s="9"/>
      <c r="R62" s="17"/>
    </row>
    <row r="63" spans="1:18" x14ac:dyDescent="0.25">
      <c r="B63" s="21"/>
      <c r="C63" s="5"/>
      <c r="D63" s="5"/>
      <c r="E63" s="6"/>
      <c r="F63" s="8"/>
      <c r="G63" s="7"/>
      <c r="H63" s="10"/>
      <c r="I63" s="10"/>
      <c r="J63" s="10"/>
      <c r="K63" s="6"/>
      <c r="L63" s="11"/>
      <c r="M63" s="12"/>
      <c r="N63" s="10"/>
      <c r="O63" s="6"/>
      <c r="P63" s="9"/>
      <c r="R63" s="17"/>
    </row>
    <row r="64" spans="1:18" x14ac:dyDescent="0.25">
      <c r="B64" s="21"/>
      <c r="C64" s="5"/>
      <c r="D64" s="5"/>
      <c r="E64" s="6"/>
      <c r="F64" s="8"/>
      <c r="G64" s="7"/>
      <c r="H64" s="10"/>
      <c r="I64" s="10"/>
      <c r="J64" s="10"/>
      <c r="K64" s="6"/>
      <c r="L64" s="11"/>
      <c r="M64" s="12"/>
      <c r="N64" s="10"/>
      <c r="O64" s="6"/>
      <c r="P64" s="9"/>
      <c r="R64" s="17"/>
    </row>
    <row r="65" spans="1:18" x14ac:dyDescent="0.25">
      <c r="B65" s="21"/>
      <c r="C65" s="5"/>
      <c r="D65" s="5"/>
      <c r="E65" s="6"/>
      <c r="F65" s="8"/>
      <c r="G65" s="7"/>
      <c r="H65" s="10"/>
      <c r="I65" s="10"/>
      <c r="J65" s="10"/>
      <c r="K65" s="6"/>
      <c r="L65" s="11"/>
      <c r="M65" s="12"/>
      <c r="N65" s="10"/>
      <c r="O65" s="6"/>
      <c r="P65" s="9"/>
      <c r="Q65" s="15"/>
      <c r="R65" s="17"/>
    </row>
    <row r="66" spans="1:18" x14ac:dyDescent="0.25">
      <c r="B66" s="3"/>
      <c r="C66" s="3"/>
      <c r="D66" s="3"/>
      <c r="E66" s="6"/>
      <c r="F66" s="8"/>
      <c r="G66" s="7"/>
      <c r="H66" s="10"/>
      <c r="I66" s="10"/>
      <c r="J66" s="10"/>
      <c r="K66" s="6"/>
      <c r="L66" s="11"/>
      <c r="M66" s="12"/>
      <c r="N66" s="10"/>
      <c r="O66" s="6"/>
      <c r="P66" s="9"/>
      <c r="R66" s="17"/>
    </row>
    <row r="67" spans="1:18" x14ac:dyDescent="0.25">
      <c r="B67" s="21">
        <v>3</v>
      </c>
      <c r="C67" s="5"/>
      <c r="D67" s="5"/>
      <c r="E67" s="6"/>
      <c r="F67" s="8"/>
      <c r="G67" s="7"/>
      <c r="H67" s="10"/>
      <c r="I67" s="10"/>
      <c r="J67" s="10"/>
      <c r="K67" s="6"/>
      <c r="L67" s="11"/>
      <c r="M67" s="12"/>
      <c r="N67" s="10"/>
      <c r="O67" s="6"/>
      <c r="P67" s="9"/>
      <c r="R67" s="17"/>
    </row>
    <row r="68" spans="1:18" x14ac:dyDescent="0.25">
      <c r="B68" s="21"/>
      <c r="C68" s="5"/>
      <c r="D68" s="5"/>
      <c r="E68" s="6"/>
      <c r="F68" s="8"/>
      <c r="G68" s="7"/>
      <c r="H68" s="10"/>
      <c r="I68" s="10"/>
      <c r="J68" s="10"/>
      <c r="K68" s="6"/>
      <c r="L68" s="11"/>
      <c r="M68" s="12"/>
      <c r="N68" s="10"/>
      <c r="O68" s="6"/>
      <c r="P68" s="9"/>
      <c r="R68" s="17"/>
    </row>
    <row r="69" spans="1:18" x14ac:dyDescent="0.25">
      <c r="B69" s="21"/>
      <c r="C69" s="5"/>
      <c r="D69" s="5"/>
      <c r="E69" s="6"/>
      <c r="F69" s="8"/>
      <c r="G69" s="7"/>
      <c r="H69" s="10"/>
      <c r="I69" s="10"/>
      <c r="J69" s="10"/>
      <c r="K69" s="6"/>
      <c r="L69" s="11"/>
      <c r="M69" s="12"/>
      <c r="N69" s="10"/>
      <c r="O69" s="6"/>
      <c r="P69" s="9"/>
      <c r="Q69" s="15"/>
      <c r="R69" s="17"/>
    </row>
    <row r="70" spans="1:18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6"/>
      <c r="P70" s="9"/>
      <c r="R70" s="9"/>
    </row>
    <row r="73" spans="1:18" x14ac:dyDescent="0.25">
      <c r="A73" s="13" t="s">
        <v>15</v>
      </c>
      <c r="B73" s="14">
        <f>B55+1</f>
        <v>5</v>
      </c>
    </row>
    <row r="75" spans="1:18" ht="17.25" x14ac:dyDescent="0.25">
      <c r="B75" s="2" t="s">
        <v>0</v>
      </c>
      <c r="C75" s="2" t="s">
        <v>1</v>
      </c>
      <c r="D75" s="2" t="s">
        <v>6</v>
      </c>
      <c r="E75" s="2" t="s">
        <v>7</v>
      </c>
      <c r="F75" s="2" t="s">
        <v>8</v>
      </c>
      <c r="G75" s="2" t="s">
        <v>10</v>
      </c>
      <c r="H75" s="2" t="s">
        <v>9</v>
      </c>
      <c r="I75" s="2" t="s">
        <v>11</v>
      </c>
      <c r="J75" s="2" t="s">
        <v>14</v>
      </c>
      <c r="K75" s="2" t="s">
        <v>13</v>
      </c>
      <c r="L75" s="2" t="s">
        <v>12</v>
      </c>
      <c r="M75" s="2" t="s">
        <v>5</v>
      </c>
      <c r="N75" s="2" t="s">
        <v>16</v>
      </c>
      <c r="O75" s="2" t="s">
        <v>18</v>
      </c>
      <c r="P75" s="2" t="s">
        <v>17</v>
      </c>
      <c r="R75" s="16" t="s">
        <v>19</v>
      </c>
    </row>
    <row r="76" spans="1:18" x14ac:dyDescent="0.25">
      <c r="B76" s="21">
        <v>1</v>
      </c>
      <c r="C76" s="5" t="s">
        <v>2</v>
      </c>
      <c r="D76" s="5"/>
      <c r="E76" s="6">
        <f>E58-Q61</f>
        <v>4.0240847716799272E-3</v>
      </c>
      <c r="F76" s="8">
        <f>F58</f>
        <v>5.2499999999999998E-2</v>
      </c>
      <c r="G76" s="7">
        <f t="shared" ref="G76:I76" si="26">G58</f>
        <v>1.5E-6</v>
      </c>
      <c r="H76" s="10">
        <f t="shared" si="26"/>
        <v>45.72</v>
      </c>
      <c r="I76" s="10">
        <f t="shared" si="26"/>
        <v>0</v>
      </c>
      <c r="J76" s="10">
        <f>F76/G76</f>
        <v>35000</v>
      </c>
      <c r="K76" s="6">
        <f>ABS(E76/(PI()/4*F76^2))</f>
        <v>1.8589111519889168</v>
      </c>
      <c r="L76" s="11">
        <f>K76*F76/0.00000115</f>
        <v>84863.335199494031</v>
      </c>
      <c r="M76" s="12">
        <f>0.25/(LOG((1/((3.7*J76))+(5.74/L76^0.9)))^2)</f>
        <v>1.8649766163842604E-2</v>
      </c>
      <c r="N76" s="10">
        <f>8*(H76+I76)*M76/PI()^2/9.81/F76^5</f>
        <v>176646.21237546555</v>
      </c>
      <c r="O76" s="6">
        <f>ABS(N76*E76)*E76</f>
        <v>2.8604777358213114</v>
      </c>
      <c r="P76" s="9">
        <f>ABS(2*N76*E76)</f>
        <v>1421.6786663900984</v>
      </c>
      <c r="R76" s="17">
        <f>Q79/E76</f>
        <v>-3.7638179665985581E-5</v>
      </c>
    </row>
    <row r="77" spans="1:18" x14ac:dyDescent="0.25">
      <c r="B77" s="21"/>
      <c r="C77" s="5" t="s">
        <v>3</v>
      </c>
      <c r="D77" s="5"/>
      <c r="E77" s="6">
        <f>E59-Q61</f>
        <v>-2.2819152283200727E-3</v>
      </c>
      <c r="F77" s="8">
        <f t="shared" ref="F77:I77" si="27">F59</f>
        <v>4.0899999999999999E-2</v>
      </c>
      <c r="G77" s="7">
        <f t="shared" si="27"/>
        <v>1.5E-6</v>
      </c>
      <c r="H77" s="10">
        <f t="shared" si="27"/>
        <v>38.1</v>
      </c>
      <c r="I77" s="10">
        <f t="shared" si="27"/>
        <v>0</v>
      </c>
      <c r="J77" s="10">
        <f t="shared" ref="J77:J78" si="28">F77/G77</f>
        <v>27266.666666666664</v>
      </c>
      <c r="K77" s="6">
        <f>ABS(E77/(PI()/4*F77^2))</f>
        <v>1.7368527844946435</v>
      </c>
      <c r="L77" s="11">
        <f>K77*F77/0.00000115</f>
        <v>61771.546857244277</v>
      </c>
      <c r="M77" s="12">
        <f t="shared" ref="M77:M78" si="29">0.25/(LOG((1/((3.7*J77))+(5.74/L77^0.9)))^2)</f>
        <v>1.9975618489889487E-2</v>
      </c>
      <c r="N77" s="10">
        <f t="shared" ref="N77:N78" si="30">8*(H77+I77)*M77/PI()^2/9.81/F77^5</f>
        <v>549452.18501181784</v>
      </c>
      <c r="O77" s="6">
        <f t="shared" ref="O77:O78" si="31">ABS(N77*E77)*E77</f>
        <v>-2.8610728623275166</v>
      </c>
      <c r="P77" s="9">
        <f t="shared" ref="P77:P78" si="32">ABS(2*N77*E77)</f>
        <v>2507.6066164244103</v>
      </c>
      <c r="R77" s="17">
        <f>Q79/E77</f>
        <v>6.6373730166632312E-5</v>
      </c>
    </row>
    <row r="78" spans="1:18" x14ac:dyDescent="0.25">
      <c r="B78" s="21"/>
      <c r="C78" s="5" t="s">
        <v>4</v>
      </c>
      <c r="D78" s="5"/>
      <c r="E78" s="6"/>
      <c r="F78" s="8"/>
      <c r="G78" s="7"/>
      <c r="H78" s="10"/>
      <c r="I78" s="10"/>
      <c r="J78" s="10"/>
      <c r="K78" s="6"/>
      <c r="L78" s="11"/>
      <c r="M78" s="12"/>
      <c r="N78" s="10"/>
      <c r="O78" s="6"/>
      <c r="P78" s="9"/>
      <c r="Q78" s="15" t="s">
        <v>20</v>
      </c>
      <c r="R78" s="17"/>
    </row>
    <row r="79" spans="1:18" x14ac:dyDescent="0.25">
      <c r="B79" s="3"/>
      <c r="C79" s="3"/>
      <c r="D79" s="3"/>
      <c r="E79" s="6"/>
      <c r="F79" s="8"/>
      <c r="G79" s="7"/>
      <c r="H79" s="10"/>
      <c r="I79" s="10"/>
      <c r="J79" s="10"/>
      <c r="K79" s="6"/>
      <c r="L79" s="11"/>
      <c r="M79" s="12"/>
      <c r="N79" s="10"/>
      <c r="O79" s="6">
        <f>SUM(O76:O78)</f>
        <v>-5.9512650620519025E-4</v>
      </c>
      <c r="P79" s="9">
        <f>SUM(P76:P78)</f>
        <v>3929.2852828145087</v>
      </c>
      <c r="Q79" s="4">
        <f>O79/P79</f>
        <v>-1.5145922562764567E-7</v>
      </c>
      <c r="R79" s="17"/>
    </row>
    <row r="80" spans="1:18" x14ac:dyDescent="0.25">
      <c r="B80" s="21"/>
      <c r="C80" s="5"/>
      <c r="D80" s="5"/>
      <c r="E80" s="6"/>
      <c r="F80" s="8"/>
      <c r="G80" s="7"/>
      <c r="H80" s="10"/>
      <c r="I80" s="10"/>
      <c r="J80" s="10"/>
      <c r="K80" s="6"/>
      <c r="L80" s="11"/>
      <c r="M80" s="12"/>
      <c r="N80" s="10"/>
      <c r="O80" s="6"/>
      <c r="P80" s="9"/>
      <c r="R80" s="17"/>
    </row>
    <row r="81" spans="1:18" x14ac:dyDescent="0.25">
      <c r="B81" s="21"/>
      <c r="C81" s="5"/>
      <c r="D81" s="5"/>
      <c r="E81" s="6"/>
      <c r="F81" s="8"/>
      <c r="G81" s="7"/>
      <c r="H81" s="10"/>
      <c r="I81" s="10"/>
      <c r="J81" s="10"/>
      <c r="K81" s="6"/>
      <c r="L81" s="11"/>
      <c r="M81" s="12"/>
      <c r="N81" s="10"/>
      <c r="O81" s="6"/>
      <c r="P81" s="9"/>
      <c r="R81" s="17"/>
    </row>
    <row r="82" spans="1:18" x14ac:dyDescent="0.25">
      <c r="B82" s="21"/>
      <c r="C82" s="5"/>
      <c r="D82" s="5"/>
      <c r="E82" s="6"/>
      <c r="F82" s="8"/>
      <c r="G82" s="7"/>
      <c r="H82" s="10"/>
      <c r="I82" s="10"/>
      <c r="J82" s="10"/>
      <c r="K82" s="6"/>
      <c r="L82" s="11"/>
      <c r="M82" s="12"/>
      <c r="N82" s="10"/>
      <c r="O82" s="6"/>
      <c r="P82" s="9"/>
      <c r="R82" s="17"/>
    </row>
    <row r="83" spans="1:18" x14ac:dyDescent="0.25">
      <c r="B83" s="21"/>
      <c r="C83" s="5"/>
      <c r="D83" s="5"/>
      <c r="E83" s="6"/>
      <c r="F83" s="8"/>
      <c r="G83" s="7"/>
      <c r="H83" s="10"/>
      <c r="I83" s="10"/>
      <c r="J83" s="10"/>
      <c r="K83" s="6"/>
      <c r="L83" s="11"/>
      <c r="M83" s="12"/>
      <c r="N83" s="10"/>
      <c r="O83" s="6"/>
      <c r="P83" s="9"/>
      <c r="Q83" s="15"/>
      <c r="R83" s="17"/>
    </row>
    <row r="84" spans="1:18" x14ac:dyDescent="0.25">
      <c r="B84" s="3"/>
      <c r="C84" s="3"/>
      <c r="D84" s="3"/>
      <c r="E84" s="6"/>
      <c r="F84" s="8"/>
      <c r="G84" s="7"/>
      <c r="H84" s="10"/>
      <c r="I84" s="10"/>
      <c r="J84" s="10"/>
      <c r="K84" s="6"/>
      <c r="L84" s="11"/>
      <c r="M84" s="12"/>
      <c r="N84" s="10"/>
      <c r="O84" s="6"/>
      <c r="P84" s="9"/>
      <c r="R84" s="17"/>
    </row>
    <row r="85" spans="1:18" x14ac:dyDescent="0.25">
      <c r="B85" s="21"/>
      <c r="C85" s="5"/>
      <c r="D85" s="5"/>
      <c r="E85" s="6"/>
      <c r="F85" s="8"/>
      <c r="G85" s="7"/>
      <c r="H85" s="10"/>
      <c r="I85" s="10"/>
      <c r="J85" s="10"/>
      <c r="K85" s="6"/>
      <c r="L85" s="11"/>
      <c r="M85" s="12"/>
      <c r="N85" s="10"/>
      <c r="O85" s="6"/>
      <c r="P85" s="9"/>
      <c r="R85" s="17"/>
    </row>
    <row r="86" spans="1:18" x14ac:dyDescent="0.25">
      <c r="B86" s="21"/>
      <c r="C86" s="5"/>
      <c r="D86" s="5"/>
      <c r="E86" s="6"/>
      <c r="F86" s="8"/>
      <c r="G86" s="7"/>
      <c r="H86" s="10"/>
      <c r="I86" s="10"/>
      <c r="J86" s="10"/>
      <c r="K86" s="6"/>
      <c r="L86" s="11"/>
      <c r="M86" s="12"/>
      <c r="N86" s="10"/>
      <c r="O86" s="6"/>
      <c r="P86" s="9"/>
      <c r="R86" s="17"/>
    </row>
    <row r="87" spans="1:18" x14ac:dyDescent="0.25">
      <c r="B87" s="21"/>
      <c r="C87" s="5"/>
      <c r="D87" s="5"/>
      <c r="E87" s="6"/>
      <c r="F87" s="8"/>
      <c r="G87" s="7"/>
      <c r="H87" s="10"/>
      <c r="I87" s="10"/>
      <c r="J87" s="10"/>
      <c r="K87" s="6"/>
      <c r="L87" s="11"/>
      <c r="M87" s="12"/>
      <c r="N87" s="10"/>
      <c r="O87" s="6"/>
      <c r="P87" s="9"/>
      <c r="Q87" s="15"/>
      <c r="R87" s="17"/>
    </row>
    <row r="88" spans="1:18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6"/>
      <c r="P88" s="9"/>
      <c r="R88" s="9"/>
    </row>
    <row r="91" spans="1:18" x14ac:dyDescent="0.25">
      <c r="A91" s="13" t="s">
        <v>15</v>
      </c>
      <c r="B91" s="14"/>
    </row>
    <row r="93" spans="1:18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R93" s="16"/>
    </row>
    <row r="94" spans="1:18" x14ac:dyDescent="0.25">
      <c r="B94" s="21"/>
      <c r="C94" s="5"/>
      <c r="D94" s="5"/>
      <c r="E94" s="6"/>
      <c r="F94" s="8"/>
      <c r="G94" s="7"/>
      <c r="H94" s="10"/>
      <c r="I94" s="10"/>
      <c r="J94" s="10"/>
      <c r="K94" s="6"/>
      <c r="L94" s="11"/>
      <c r="M94" s="12"/>
      <c r="N94" s="10"/>
      <c r="O94" s="6"/>
      <c r="P94" s="9"/>
      <c r="R94" s="17"/>
    </row>
    <row r="95" spans="1:18" x14ac:dyDescent="0.25">
      <c r="B95" s="21"/>
      <c r="C95" s="5"/>
      <c r="D95" s="5"/>
      <c r="E95" s="6"/>
      <c r="F95" s="8"/>
      <c r="G95" s="7"/>
      <c r="H95" s="10"/>
      <c r="I95" s="10"/>
      <c r="J95" s="10"/>
      <c r="K95" s="6"/>
      <c r="L95" s="11"/>
      <c r="M95" s="12"/>
      <c r="N95" s="10"/>
      <c r="O95" s="6"/>
      <c r="P95" s="9"/>
      <c r="R95" s="17"/>
    </row>
    <row r="96" spans="1:18" x14ac:dyDescent="0.25">
      <c r="B96" s="21"/>
      <c r="C96" s="5"/>
      <c r="D96" s="5"/>
      <c r="E96" s="6"/>
      <c r="F96" s="8"/>
      <c r="G96" s="7"/>
      <c r="H96" s="10"/>
      <c r="I96" s="10"/>
      <c r="J96" s="10"/>
      <c r="K96" s="6"/>
      <c r="L96" s="11"/>
      <c r="M96" s="12"/>
      <c r="N96" s="10"/>
      <c r="O96" s="6"/>
      <c r="P96" s="9"/>
      <c r="Q96" s="15"/>
      <c r="R96" s="17"/>
    </row>
    <row r="97" spans="1:18" x14ac:dyDescent="0.25">
      <c r="B97" s="3"/>
      <c r="C97" s="3"/>
      <c r="D97" s="3"/>
      <c r="E97" s="6"/>
      <c r="F97" s="8"/>
      <c r="G97" s="7"/>
      <c r="H97" s="10"/>
      <c r="I97" s="10"/>
      <c r="J97" s="10"/>
      <c r="K97" s="6"/>
      <c r="L97" s="11"/>
      <c r="M97" s="12"/>
      <c r="N97" s="10"/>
      <c r="O97" s="6"/>
      <c r="P97" s="9"/>
      <c r="R97" s="17"/>
    </row>
    <row r="98" spans="1:18" x14ac:dyDescent="0.25">
      <c r="B98" s="21"/>
      <c r="C98" s="5"/>
      <c r="D98" s="5"/>
      <c r="E98" s="6"/>
      <c r="F98" s="8"/>
      <c r="G98" s="7"/>
      <c r="H98" s="10"/>
      <c r="I98" s="10"/>
      <c r="J98" s="10"/>
      <c r="K98" s="6"/>
      <c r="L98" s="11"/>
      <c r="M98" s="12"/>
      <c r="N98" s="10"/>
      <c r="O98" s="6"/>
      <c r="P98" s="9"/>
      <c r="R98" s="17"/>
    </row>
    <row r="99" spans="1:18" x14ac:dyDescent="0.25">
      <c r="B99" s="21"/>
      <c r="C99" s="5"/>
      <c r="D99" s="5"/>
      <c r="E99" s="6"/>
      <c r="F99" s="8"/>
      <c r="G99" s="7"/>
      <c r="H99" s="10"/>
      <c r="I99" s="10"/>
      <c r="J99" s="10"/>
      <c r="K99" s="6"/>
      <c r="L99" s="11"/>
      <c r="M99" s="12"/>
      <c r="N99" s="10"/>
      <c r="O99" s="6"/>
      <c r="P99" s="9"/>
      <c r="R99" s="17"/>
    </row>
    <row r="100" spans="1:18" x14ac:dyDescent="0.25">
      <c r="B100" s="21"/>
      <c r="C100" s="5"/>
      <c r="D100" s="5"/>
      <c r="E100" s="6"/>
      <c r="F100" s="8"/>
      <c r="G100" s="7"/>
      <c r="H100" s="10"/>
      <c r="I100" s="10"/>
      <c r="J100" s="10"/>
      <c r="K100" s="6"/>
      <c r="L100" s="11"/>
      <c r="M100" s="12"/>
      <c r="N100" s="10"/>
      <c r="O100" s="6"/>
      <c r="P100" s="9"/>
      <c r="R100" s="17"/>
    </row>
    <row r="101" spans="1:18" x14ac:dyDescent="0.25">
      <c r="B101" s="21"/>
      <c r="C101" s="5"/>
      <c r="D101" s="5"/>
      <c r="E101" s="6"/>
      <c r="F101" s="8"/>
      <c r="G101" s="7"/>
      <c r="H101" s="10"/>
      <c r="I101" s="10"/>
      <c r="J101" s="10"/>
      <c r="K101" s="6"/>
      <c r="L101" s="11"/>
      <c r="M101" s="12"/>
      <c r="N101" s="10"/>
      <c r="O101" s="6"/>
      <c r="P101" s="9"/>
      <c r="Q101" s="15"/>
      <c r="R101" s="17"/>
    </row>
    <row r="102" spans="1:18" x14ac:dyDescent="0.25">
      <c r="B102" s="3"/>
      <c r="C102" s="3"/>
      <c r="D102" s="3"/>
      <c r="E102" s="6"/>
      <c r="F102" s="8"/>
      <c r="G102" s="7"/>
      <c r="H102" s="10"/>
      <c r="I102" s="10"/>
      <c r="J102" s="10"/>
      <c r="K102" s="6"/>
      <c r="L102" s="11"/>
      <c r="M102" s="12"/>
      <c r="N102" s="10"/>
      <c r="O102" s="6"/>
      <c r="P102" s="9"/>
      <c r="R102" s="17"/>
    </row>
    <row r="103" spans="1:18" x14ac:dyDescent="0.25">
      <c r="B103" s="21"/>
      <c r="C103" s="5"/>
      <c r="D103" s="5"/>
      <c r="E103" s="6"/>
      <c r="F103" s="8"/>
      <c r="G103" s="7"/>
      <c r="H103" s="10"/>
      <c r="I103" s="10"/>
      <c r="J103" s="10"/>
      <c r="K103" s="6"/>
      <c r="L103" s="11"/>
      <c r="M103" s="12"/>
      <c r="N103" s="10"/>
      <c r="O103" s="6"/>
      <c r="P103" s="9"/>
      <c r="R103" s="17"/>
    </row>
    <row r="104" spans="1:18" x14ac:dyDescent="0.25">
      <c r="B104" s="21"/>
      <c r="C104" s="5"/>
      <c r="D104" s="5"/>
      <c r="E104" s="6"/>
      <c r="F104" s="8"/>
      <c r="G104" s="7"/>
      <c r="H104" s="10"/>
      <c r="I104" s="10"/>
      <c r="J104" s="10"/>
      <c r="K104" s="6"/>
      <c r="L104" s="11"/>
      <c r="M104" s="12"/>
      <c r="N104" s="10"/>
      <c r="O104" s="6"/>
      <c r="P104" s="9"/>
      <c r="R104" s="17"/>
    </row>
    <row r="105" spans="1:18" x14ac:dyDescent="0.25">
      <c r="B105" s="21"/>
      <c r="C105" s="5"/>
      <c r="D105" s="5"/>
      <c r="E105" s="6"/>
      <c r="F105" s="8"/>
      <c r="G105" s="7"/>
      <c r="H105" s="10"/>
      <c r="I105" s="10"/>
      <c r="J105" s="10"/>
      <c r="K105" s="6"/>
      <c r="L105" s="11"/>
      <c r="M105" s="12"/>
      <c r="N105" s="10"/>
      <c r="O105" s="6"/>
      <c r="P105" s="9"/>
      <c r="Q105" s="15"/>
      <c r="R105" s="17"/>
    </row>
    <row r="106" spans="1:18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6"/>
      <c r="P106" s="9"/>
      <c r="R106" s="9"/>
    </row>
    <row r="109" spans="1:18" x14ac:dyDescent="0.25">
      <c r="A109" s="13" t="s">
        <v>15</v>
      </c>
      <c r="B109" s="14"/>
    </row>
    <row r="111" spans="1:18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R111" s="16"/>
    </row>
    <row r="112" spans="1:18" x14ac:dyDescent="0.25">
      <c r="B112" s="21"/>
      <c r="C112" s="5"/>
      <c r="D112" s="5"/>
      <c r="E112" s="6"/>
      <c r="F112" s="8"/>
      <c r="G112" s="7"/>
      <c r="H112" s="10"/>
      <c r="I112" s="10"/>
      <c r="J112" s="10"/>
      <c r="K112" s="6"/>
      <c r="L112" s="11"/>
      <c r="M112" s="12"/>
      <c r="N112" s="10"/>
      <c r="O112" s="6"/>
      <c r="P112" s="9"/>
      <c r="R112" s="17"/>
    </row>
    <row r="113" spans="1:18" x14ac:dyDescent="0.25">
      <c r="B113" s="21"/>
      <c r="C113" s="5"/>
      <c r="D113" s="5"/>
      <c r="E113" s="6"/>
      <c r="F113" s="8"/>
      <c r="G113" s="7"/>
      <c r="H113" s="10"/>
      <c r="I113" s="10"/>
      <c r="J113" s="10"/>
      <c r="K113" s="6"/>
      <c r="L113" s="11"/>
      <c r="M113" s="12"/>
      <c r="N113" s="10"/>
      <c r="O113" s="6"/>
      <c r="P113" s="9"/>
      <c r="R113" s="17"/>
    </row>
    <row r="114" spans="1:18" x14ac:dyDescent="0.25">
      <c r="B114" s="21"/>
      <c r="C114" s="5"/>
      <c r="D114" s="5"/>
      <c r="E114" s="6"/>
      <c r="F114" s="8"/>
      <c r="G114" s="7"/>
      <c r="H114" s="10"/>
      <c r="I114" s="10"/>
      <c r="J114" s="10"/>
      <c r="K114" s="6"/>
      <c r="L114" s="11"/>
      <c r="M114" s="12"/>
      <c r="N114" s="10"/>
      <c r="O114" s="6"/>
      <c r="P114" s="9"/>
      <c r="Q114" s="15"/>
      <c r="R114" s="17"/>
    </row>
    <row r="115" spans="1:18" x14ac:dyDescent="0.25">
      <c r="B115" s="3"/>
      <c r="C115" s="3"/>
      <c r="D115" s="3"/>
      <c r="E115" s="6"/>
      <c r="F115" s="8"/>
      <c r="G115" s="7"/>
      <c r="H115" s="10"/>
      <c r="I115" s="10"/>
      <c r="J115" s="10"/>
      <c r="K115" s="6"/>
      <c r="L115" s="11"/>
      <c r="M115" s="12"/>
      <c r="N115" s="10"/>
      <c r="O115" s="6"/>
      <c r="P115" s="9"/>
      <c r="R115" s="17"/>
    </row>
    <row r="116" spans="1:18" x14ac:dyDescent="0.25">
      <c r="B116" s="21"/>
      <c r="C116" s="5"/>
      <c r="D116" s="5"/>
      <c r="E116" s="6"/>
      <c r="F116" s="8"/>
      <c r="G116" s="7"/>
      <c r="H116" s="10"/>
      <c r="I116" s="10"/>
      <c r="J116" s="10"/>
      <c r="K116" s="6"/>
      <c r="L116" s="11"/>
      <c r="M116" s="12"/>
      <c r="N116" s="10"/>
      <c r="O116" s="6"/>
      <c r="P116" s="9"/>
      <c r="R116" s="17"/>
    </row>
    <row r="117" spans="1:18" x14ac:dyDescent="0.25">
      <c r="B117" s="21"/>
      <c r="C117" s="5"/>
      <c r="D117" s="5"/>
      <c r="E117" s="6"/>
      <c r="F117" s="8"/>
      <c r="G117" s="7"/>
      <c r="H117" s="10"/>
      <c r="I117" s="10"/>
      <c r="J117" s="10"/>
      <c r="K117" s="6"/>
      <c r="L117" s="11"/>
      <c r="M117" s="12"/>
      <c r="N117" s="10"/>
      <c r="O117" s="6"/>
      <c r="P117" s="9"/>
      <c r="R117" s="17"/>
    </row>
    <row r="118" spans="1:18" x14ac:dyDescent="0.25">
      <c r="B118" s="21"/>
      <c r="C118" s="5"/>
      <c r="D118" s="5"/>
      <c r="E118" s="6"/>
      <c r="F118" s="8"/>
      <c r="G118" s="7"/>
      <c r="H118" s="10"/>
      <c r="I118" s="10"/>
      <c r="J118" s="10"/>
      <c r="K118" s="6"/>
      <c r="L118" s="11"/>
      <c r="M118" s="12"/>
      <c r="N118" s="10"/>
      <c r="O118" s="6"/>
      <c r="P118" s="9"/>
      <c r="R118" s="17"/>
    </row>
    <row r="119" spans="1:18" x14ac:dyDescent="0.25">
      <c r="B119" s="21"/>
      <c r="C119" s="5"/>
      <c r="D119" s="5"/>
      <c r="E119" s="6"/>
      <c r="F119" s="8"/>
      <c r="G119" s="7"/>
      <c r="H119" s="10"/>
      <c r="I119" s="10"/>
      <c r="J119" s="10"/>
      <c r="K119" s="6"/>
      <c r="L119" s="11"/>
      <c r="M119" s="12"/>
      <c r="N119" s="10"/>
      <c r="O119" s="6"/>
      <c r="P119" s="9"/>
      <c r="Q119" s="15"/>
      <c r="R119" s="17"/>
    </row>
    <row r="120" spans="1:18" x14ac:dyDescent="0.25">
      <c r="B120" s="3"/>
      <c r="C120" s="3"/>
      <c r="D120" s="3"/>
      <c r="E120" s="6"/>
      <c r="F120" s="8"/>
      <c r="G120" s="7"/>
      <c r="H120" s="10"/>
      <c r="I120" s="10"/>
      <c r="J120" s="10"/>
      <c r="K120" s="6"/>
      <c r="L120" s="11"/>
      <c r="M120" s="12"/>
      <c r="N120" s="10"/>
      <c r="O120" s="6"/>
      <c r="P120" s="9"/>
      <c r="R120" s="17"/>
    </row>
    <row r="121" spans="1:18" x14ac:dyDescent="0.25">
      <c r="B121" s="21"/>
      <c r="C121" s="5"/>
      <c r="D121" s="5"/>
      <c r="E121" s="6"/>
      <c r="F121" s="8"/>
      <c r="G121" s="7"/>
      <c r="H121" s="10"/>
      <c r="I121" s="10"/>
      <c r="J121" s="10"/>
      <c r="K121" s="6"/>
      <c r="L121" s="11"/>
      <c r="M121" s="12"/>
      <c r="N121" s="10"/>
      <c r="O121" s="6"/>
      <c r="P121" s="9"/>
      <c r="R121" s="17"/>
    </row>
    <row r="122" spans="1:18" x14ac:dyDescent="0.25">
      <c r="B122" s="21"/>
      <c r="C122" s="5"/>
      <c r="D122" s="5"/>
      <c r="E122" s="6"/>
      <c r="F122" s="8"/>
      <c r="G122" s="7"/>
      <c r="H122" s="10"/>
      <c r="I122" s="10"/>
      <c r="J122" s="10"/>
      <c r="K122" s="6"/>
      <c r="L122" s="11"/>
      <c r="M122" s="12"/>
      <c r="N122" s="10"/>
      <c r="O122" s="6"/>
      <c r="P122" s="9"/>
      <c r="R122" s="17"/>
    </row>
    <row r="123" spans="1:18" x14ac:dyDescent="0.25">
      <c r="B123" s="21"/>
      <c r="C123" s="5"/>
      <c r="D123" s="5"/>
      <c r="E123" s="6"/>
      <c r="F123" s="8"/>
      <c r="G123" s="7"/>
      <c r="H123" s="10"/>
      <c r="I123" s="10"/>
      <c r="J123" s="10"/>
      <c r="K123" s="6"/>
      <c r="L123" s="11"/>
      <c r="M123" s="12"/>
      <c r="N123" s="10"/>
      <c r="O123" s="6"/>
      <c r="P123" s="9"/>
      <c r="Q123" s="15"/>
      <c r="R123" s="17"/>
    </row>
    <row r="124" spans="1:18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6"/>
      <c r="P124" s="9"/>
      <c r="R124" s="9"/>
    </row>
    <row r="127" spans="1:18" x14ac:dyDescent="0.25">
      <c r="A127" s="13" t="s">
        <v>15</v>
      </c>
      <c r="B127" s="14"/>
    </row>
    <row r="129" spans="2:18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R129" s="16"/>
    </row>
    <row r="130" spans="2:18" x14ac:dyDescent="0.25">
      <c r="B130" s="21"/>
      <c r="C130" s="5"/>
      <c r="D130" s="5"/>
      <c r="E130" s="6"/>
      <c r="F130" s="8"/>
      <c r="G130" s="7"/>
      <c r="H130" s="10"/>
      <c r="I130" s="10"/>
      <c r="J130" s="10"/>
      <c r="K130" s="6"/>
      <c r="L130" s="11"/>
      <c r="M130" s="12"/>
      <c r="N130" s="10"/>
      <c r="O130" s="6"/>
      <c r="P130" s="9"/>
      <c r="R130" s="17"/>
    </row>
    <row r="131" spans="2:18" x14ac:dyDescent="0.25">
      <c r="B131" s="21"/>
      <c r="C131" s="5"/>
      <c r="D131" s="5"/>
      <c r="E131" s="6"/>
      <c r="F131" s="8"/>
      <c r="G131" s="7"/>
      <c r="H131" s="10"/>
      <c r="I131" s="10"/>
      <c r="J131" s="10"/>
      <c r="K131" s="6"/>
      <c r="L131" s="11"/>
      <c r="M131" s="12"/>
      <c r="N131" s="10"/>
      <c r="O131" s="6"/>
      <c r="P131" s="9"/>
      <c r="R131" s="17"/>
    </row>
    <row r="132" spans="2:18" x14ac:dyDescent="0.25">
      <c r="B132" s="21"/>
      <c r="C132" s="5"/>
      <c r="D132" s="5"/>
      <c r="E132" s="6"/>
      <c r="F132" s="8"/>
      <c r="G132" s="7"/>
      <c r="H132" s="10"/>
      <c r="I132" s="10"/>
      <c r="J132" s="10"/>
      <c r="K132" s="6"/>
      <c r="L132" s="11"/>
      <c r="M132" s="12"/>
      <c r="N132" s="10"/>
      <c r="O132" s="6"/>
      <c r="P132" s="9"/>
      <c r="Q132" s="15"/>
      <c r="R132" s="17"/>
    </row>
    <row r="133" spans="2:18" x14ac:dyDescent="0.25">
      <c r="B133" s="3"/>
      <c r="C133" s="3"/>
      <c r="D133" s="3"/>
      <c r="E133" s="6"/>
      <c r="F133" s="8"/>
      <c r="G133" s="7"/>
      <c r="H133" s="10"/>
      <c r="I133" s="10"/>
      <c r="J133" s="10"/>
      <c r="K133" s="6"/>
      <c r="L133" s="11"/>
      <c r="M133" s="12"/>
      <c r="N133" s="10"/>
      <c r="O133" s="6"/>
      <c r="P133" s="9"/>
      <c r="R133" s="17"/>
    </row>
    <row r="134" spans="2:18" x14ac:dyDescent="0.25">
      <c r="B134" s="21"/>
      <c r="C134" s="5"/>
      <c r="D134" s="5"/>
      <c r="E134" s="6"/>
      <c r="F134" s="8"/>
      <c r="G134" s="7"/>
      <c r="H134" s="10"/>
      <c r="I134" s="10"/>
      <c r="J134" s="10"/>
      <c r="K134" s="6"/>
      <c r="L134" s="11"/>
      <c r="M134" s="12"/>
      <c r="N134" s="10"/>
      <c r="O134" s="6"/>
      <c r="P134" s="9"/>
      <c r="R134" s="17"/>
    </row>
    <row r="135" spans="2:18" x14ac:dyDescent="0.25">
      <c r="B135" s="21"/>
      <c r="C135" s="5"/>
      <c r="D135" s="5"/>
      <c r="E135" s="6"/>
      <c r="F135" s="8"/>
      <c r="G135" s="7"/>
      <c r="H135" s="10"/>
      <c r="I135" s="10"/>
      <c r="J135" s="10"/>
      <c r="K135" s="6"/>
      <c r="L135" s="11"/>
      <c r="M135" s="12"/>
      <c r="N135" s="10"/>
      <c r="O135" s="6"/>
      <c r="P135" s="9"/>
      <c r="R135" s="17"/>
    </row>
    <row r="136" spans="2:18" x14ac:dyDescent="0.25">
      <c r="B136" s="21"/>
      <c r="C136" s="5"/>
      <c r="D136" s="5"/>
      <c r="E136" s="6"/>
      <c r="F136" s="8"/>
      <c r="G136" s="7"/>
      <c r="H136" s="10"/>
      <c r="I136" s="10"/>
      <c r="J136" s="10"/>
      <c r="K136" s="6"/>
      <c r="L136" s="11"/>
      <c r="M136" s="12"/>
      <c r="N136" s="10"/>
      <c r="O136" s="6"/>
      <c r="P136" s="9"/>
      <c r="R136" s="17"/>
    </row>
    <row r="137" spans="2:18" x14ac:dyDescent="0.25">
      <c r="B137" s="21"/>
      <c r="C137" s="5"/>
      <c r="D137" s="5"/>
      <c r="E137" s="6"/>
      <c r="F137" s="8"/>
      <c r="G137" s="7"/>
      <c r="H137" s="10"/>
      <c r="I137" s="10"/>
      <c r="J137" s="10"/>
      <c r="K137" s="6"/>
      <c r="L137" s="11"/>
      <c r="M137" s="12"/>
      <c r="N137" s="10"/>
      <c r="O137" s="6"/>
      <c r="P137" s="9"/>
      <c r="Q137" s="15"/>
      <c r="R137" s="17"/>
    </row>
    <row r="138" spans="2:18" x14ac:dyDescent="0.25">
      <c r="B138" s="3"/>
      <c r="C138" s="3"/>
      <c r="D138" s="3"/>
      <c r="E138" s="6"/>
      <c r="F138" s="8"/>
      <c r="G138" s="7"/>
      <c r="H138" s="10"/>
      <c r="I138" s="10"/>
      <c r="J138" s="10"/>
      <c r="K138" s="6"/>
      <c r="L138" s="11"/>
      <c r="M138" s="12"/>
      <c r="N138" s="10"/>
      <c r="O138" s="6"/>
      <c r="P138" s="9"/>
      <c r="R138" s="17"/>
    </row>
    <row r="139" spans="2:18" x14ac:dyDescent="0.25">
      <c r="B139" s="21"/>
      <c r="C139" s="5"/>
      <c r="D139" s="5"/>
      <c r="E139" s="6"/>
      <c r="F139" s="8"/>
      <c r="G139" s="7"/>
      <c r="H139" s="10"/>
      <c r="I139" s="10"/>
      <c r="J139" s="10"/>
      <c r="K139" s="6"/>
      <c r="L139" s="11"/>
      <c r="M139" s="12"/>
      <c r="N139" s="10"/>
      <c r="O139" s="6"/>
      <c r="P139" s="9"/>
      <c r="R139" s="17"/>
    </row>
    <row r="140" spans="2:18" x14ac:dyDescent="0.25">
      <c r="B140" s="21"/>
      <c r="C140" s="5"/>
      <c r="D140" s="5"/>
      <c r="E140" s="6"/>
      <c r="F140" s="8"/>
      <c r="G140" s="7"/>
      <c r="H140" s="10"/>
      <c r="I140" s="10"/>
      <c r="J140" s="10"/>
      <c r="K140" s="6"/>
      <c r="L140" s="11"/>
      <c r="M140" s="12"/>
      <c r="N140" s="10"/>
      <c r="O140" s="6"/>
      <c r="P140" s="9"/>
      <c r="R140" s="17"/>
    </row>
    <row r="141" spans="2:18" x14ac:dyDescent="0.25">
      <c r="B141" s="21"/>
      <c r="C141" s="5"/>
      <c r="D141" s="5"/>
      <c r="E141" s="6"/>
      <c r="F141" s="8"/>
      <c r="G141" s="7"/>
      <c r="H141" s="10"/>
      <c r="I141" s="10"/>
      <c r="J141" s="10"/>
      <c r="K141" s="6"/>
      <c r="L141" s="11"/>
      <c r="M141" s="12"/>
      <c r="N141" s="10"/>
      <c r="O141" s="6"/>
      <c r="P141" s="9"/>
      <c r="Q141" s="15"/>
      <c r="R141" s="17"/>
    </row>
    <row r="142" spans="2:18" x14ac:dyDescent="0.2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6"/>
      <c r="P142" s="9"/>
      <c r="R142" s="9"/>
    </row>
    <row r="145" spans="1:18" x14ac:dyDescent="0.25">
      <c r="A145" s="13" t="s">
        <v>15</v>
      </c>
      <c r="B145" s="14"/>
    </row>
    <row r="147" spans="1:18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R147" s="16"/>
    </row>
    <row r="148" spans="1:18" x14ac:dyDescent="0.25">
      <c r="B148" s="21"/>
      <c r="C148" s="5"/>
      <c r="D148" s="5"/>
      <c r="E148" s="6"/>
      <c r="F148" s="8"/>
      <c r="G148" s="7"/>
      <c r="H148" s="10"/>
      <c r="I148" s="10"/>
      <c r="J148" s="10"/>
      <c r="K148" s="6"/>
      <c r="L148" s="11"/>
      <c r="M148" s="12"/>
      <c r="N148" s="10"/>
      <c r="O148" s="6"/>
      <c r="P148" s="9"/>
      <c r="R148" s="17"/>
    </row>
    <row r="149" spans="1:18" x14ac:dyDescent="0.25">
      <c r="B149" s="21"/>
      <c r="C149" s="5"/>
      <c r="D149" s="5"/>
      <c r="E149" s="6"/>
      <c r="F149" s="8"/>
      <c r="G149" s="7"/>
      <c r="H149" s="10"/>
      <c r="I149" s="10"/>
      <c r="J149" s="10"/>
      <c r="K149" s="6"/>
      <c r="L149" s="11"/>
      <c r="M149" s="12"/>
      <c r="N149" s="10"/>
      <c r="O149" s="6"/>
      <c r="P149" s="9"/>
      <c r="R149" s="17"/>
    </row>
    <row r="150" spans="1:18" x14ac:dyDescent="0.25">
      <c r="B150" s="21"/>
      <c r="C150" s="5"/>
      <c r="D150" s="5"/>
      <c r="E150" s="6"/>
      <c r="F150" s="8"/>
      <c r="G150" s="7"/>
      <c r="H150" s="10"/>
      <c r="I150" s="10"/>
      <c r="J150" s="10"/>
      <c r="K150" s="6"/>
      <c r="L150" s="11"/>
      <c r="M150" s="12"/>
      <c r="N150" s="10"/>
      <c r="O150" s="6"/>
      <c r="P150" s="9"/>
      <c r="Q150" s="15"/>
      <c r="R150" s="17"/>
    </row>
    <row r="151" spans="1:18" x14ac:dyDescent="0.25">
      <c r="B151" s="3"/>
      <c r="C151" s="3"/>
      <c r="D151" s="3"/>
      <c r="E151" s="6"/>
      <c r="F151" s="8"/>
      <c r="G151" s="7"/>
      <c r="H151" s="10"/>
      <c r="I151" s="10"/>
      <c r="J151" s="10"/>
      <c r="K151" s="6"/>
      <c r="L151" s="11"/>
      <c r="M151" s="12"/>
      <c r="N151" s="10"/>
      <c r="O151" s="6"/>
      <c r="P151" s="9"/>
      <c r="R151" s="17"/>
    </row>
    <row r="152" spans="1:18" x14ac:dyDescent="0.25">
      <c r="B152" s="21"/>
      <c r="C152" s="5"/>
      <c r="D152" s="5"/>
      <c r="E152" s="6"/>
      <c r="F152" s="8"/>
      <c r="G152" s="7"/>
      <c r="H152" s="10"/>
      <c r="I152" s="10"/>
      <c r="J152" s="10"/>
      <c r="K152" s="6"/>
      <c r="L152" s="11"/>
      <c r="M152" s="12"/>
      <c r="N152" s="10"/>
      <c r="O152" s="6"/>
      <c r="P152" s="9"/>
      <c r="R152" s="17"/>
    </row>
    <row r="153" spans="1:18" x14ac:dyDescent="0.25">
      <c r="B153" s="21"/>
      <c r="C153" s="5"/>
      <c r="D153" s="5"/>
      <c r="E153" s="6"/>
      <c r="F153" s="8"/>
      <c r="G153" s="7"/>
      <c r="H153" s="10"/>
      <c r="I153" s="10"/>
      <c r="J153" s="10"/>
      <c r="K153" s="6"/>
      <c r="L153" s="11"/>
      <c r="M153" s="12"/>
      <c r="N153" s="10"/>
      <c r="O153" s="6"/>
      <c r="P153" s="9"/>
      <c r="R153" s="17"/>
    </row>
    <row r="154" spans="1:18" x14ac:dyDescent="0.25">
      <c r="B154" s="21"/>
      <c r="C154" s="5"/>
      <c r="D154" s="5"/>
      <c r="E154" s="6"/>
      <c r="F154" s="8"/>
      <c r="G154" s="7"/>
      <c r="H154" s="10"/>
      <c r="I154" s="10"/>
      <c r="J154" s="10"/>
      <c r="K154" s="6"/>
      <c r="L154" s="11"/>
      <c r="M154" s="12"/>
      <c r="N154" s="10"/>
      <c r="O154" s="6"/>
      <c r="P154" s="9"/>
      <c r="R154" s="17"/>
    </row>
    <row r="155" spans="1:18" x14ac:dyDescent="0.25">
      <c r="B155" s="21"/>
      <c r="C155" s="5"/>
      <c r="D155" s="5"/>
      <c r="E155" s="6"/>
      <c r="F155" s="8"/>
      <c r="G155" s="7"/>
      <c r="H155" s="10"/>
      <c r="I155" s="10"/>
      <c r="J155" s="10"/>
      <c r="K155" s="6"/>
      <c r="L155" s="11"/>
      <c r="M155" s="12"/>
      <c r="N155" s="10"/>
      <c r="O155" s="6"/>
      <c r="P155" s="9"/>
      <c r="Q155" s="15"/>
      <c r="R155" s="17"/>
    </row>
    <row r="156" spans="1:18" x14ac:dyDescent="0.25">
      <c r="B156" s="3"/>
      <c r="C156" s="3"/>
      <c r="D156" s="3"/>
      <c r="E156" s="6"/>
      <c r="F156" s="8"/>
      <c r="G156" s="7"/>
      <c r="H156" s="10"/>
      <c r="I156" s="10"/>
      <c r="J156" s="10"/>
      <c r="K156" s="6"/>
      <c r="L156" s="11"/>
      <c r="M156" s="12"/>
      <c r="N156" s="10"/>
      <c r="O156" s="6"/>
      <c r="P156" s="9"/>
      <c r="R156" s="17"/>
    </row>
    <row r="157" spans="1:18" x14ac:dyDescent="0.25">
      <c r="B157" s="21"/>
      <c r="C157" s="5"/>
      <c r="D157" s="5"/>
      <c r="E157" s="6"/>
      <c r="F157" s="8"/>
      <c r="G157" s="7"/>
      <c r="H157" s="10"/>
      <c r="I157" s="10"/>
      <c r="J157" s="10"/>
      <c r="K157" s="6"/>
      <c r="L157" s="11"/>
      <c r="M157" s="12"/>
      <c r="N157" s="10"/>
      <c r="O157" s="6"/>
      <c r="P157" s="9"/>
      <c r="R157" s="17"/>
    </row>
    <row r="158" spans="1:18" x14ac:dyDescent="0.25">
      <c r="B158" s="21"/>
      <c r="C158" s="5"/>
      <c r="D158" s="5"/>
      <c r="E158" s="6"/>
      <c r="F158" s="8"/>
      <c r="G158" s="7"/>
      <c r="H158" s="10"/>
      <c r="I158" s="10"/>
      <c r="J158" s="10"/>
      <c r="K158" s="6"/>
      <c r="L158" s="11"/>
      <c r="M158" s="12"/>
      <c r="N158" s="10"/>
      <c r="O158" s="6"/>
      <c r="P158" s="9"/>
      <c r="R158" s="17"/>
    </row>
    <row r="159" spans="1:18" x14ac:dyDescent="0.25">
      <c r="B159" s="21"/>
      <c r="C159" s="5"/>
      <c r="D159" s="5"/>
      <c r="E159" s="6"/>
      <c r="F159" s="8"/>
      <c r="G159" s="7"/>
      <c r="H159" s="10"/>
      <c r="I159" s="10"/>
      <c r="J159" s="10"/>
      <c r="K159" s="6"/>
      <c r="L159" s="11"/>
      <c r="M159" s="12"/>
      <c r="N159" s="10"/>
      <c r="O159" s="6"/>
      <c r="P159" s="9"/>
      <c r="Q159" s="15"/>
      <c r="R159" s="17"/>
    </row>
    <row r="160" spans="1:18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6"/>
      <c r="P160" s="9"/>
      <c r="R160" s="9"/>
    </row>
    <row r="163" spans="1:18" x14ac:dyDescent="0.25">
      <c r="A163" s="13" t="s">
        <v>15</v>
      </c>
      <c r="B163" s="14"/>
    </row>
    <row r="165" spans="1:18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R165" s="16"/>
    </row>
    <row r="166" spans="1:18" x14ac:dyDescent="0.25">
      <c r="B166" s="21"/>
      <c r="C166" s="5"/>
      <c r="D166" s="5"/>
      <c r="E166" s="6"/>
      <c r="F166" s="8"/>
      <c r="G166" s="7"/>
      <c r="H166" s="10"/>
      <c r="I166" s="10"/>
      <c r="J166" s="10"/>
      <c r="K166" s="6"/>
      <c r="L166" s="11"/>
      <c r="M166" s="12"/>
      <c r="N166" s="10"/>
      <c r="O166" s="6"/>
      <c r="P166" s="9"/>
      <c r="R166" s="17"/>
    </row>
    <row r="167" spans="1:18" x14ac:dyDescent="0.25">
      <c r="B167" s="21"/>
      <c r="C167" s="5"/>
      <c r="D167" s="5"/>
      <c r="E167" s="6"/>
      <c r="F167" s="8"/>
      <c r="G167" s="7"/>
      <c r="H167" s="10"/>
      <c r="I167" s="10"/>
      <c r="J167" s="10"/>
      <c r="K167" s="6"/>
      <c r="L167" s="11"/>
      <c r="M167" s="12"/>
      <c r="N167" s="10"/>
      <c r="O167" s="6"/>
      <c r="P167" s="9"/>
      <c r="R167" s="17"/>
    </row>
    <row r="168" spans="1:18" x14ac:dyDescent="0.25">
      <c r="B168" s="21"/>
      <c r="C168" s="5"/>
      <c r="D168" s="5"/>
      <c r="E168" s="6"/>
      <c r="F168" s="8"/>
      <c r="G168" s="7"/>
      <c r="H168" s="10"/>
      <c r="I168" s="10"/>
      <c r="J168" s="10"/>
      <c r="K168" s="6"/>
      <c r="L168" s="11"/>
      <c r="M168" s="12"/>
      <c r="N168" s="10"/>
      <c r="O168" s="6"/>
      <c r="P168" s="9"/>
      <c r="Q168" s="15"/>
      <c r="R168" s="17"/>
    </row>
    <row r="169" spans="1:18" x14ac:dyDescent="0.25">
      <c r="B169" s="3"/>
      <c r="C169" s="3"/>
      <c r="D169" s="5"/>
      <c r="E169" s="6"/>
      <c r="F169" s="8"/>
      <c r="G169" s="7"/>
      <c r="H169" s="10"/>
      <c r="I169" s="10"/>
      <c r="J169" s="10"/>
      <c r="K169" s="6"/>
      <c r="L169" s="11"/>
      <c r="M169" s="12"/>
      <c r="N169" s="10"/>
      <c r="O169" s="6"/>
      <c r="P169" s="9"/>
      <c r="R169" s="17"/>
    </row>
    <row r="170" spans="1:18" x14ac:dyDescent="0.25">
      <c r="B170" s="21"/>
      <c r="C170" s="5"/>
      <c r="D170" s="5"/>
      <c r="E170" s="6"/>
      <c r="F170" s="8"/>
      <c r="G170" s="7"/>
      <c r="H170" s="10"/>
      <c r="I170" s="10"/>
      <c r="J170" s="10"/>
      <c r="K170" s="6"/>
      <c r="L170" s="11"/>
      <c r="M170" s="12"/>
      <c r="N170" s="10"/>
      <c r="O170" s="6"/>
      <c r="P170" s="9"/>
      <c r="R170" s="17"/>
    </row>
    <row r="171" spans="1:18" x14ac:dyDescent="0.25">
      <c r="B171" s="21"/>
      <c r="C171" s="5"/>
      <c r="D171" s="5"/>
      <c r="E171" s="6"/>
      <c r="F171" s="8"/>
      <c r="G171" s="7"/>
      <c r="H171" s="10"/>
      <c r="I171" s="10"/>
      <c r="J171" s="10"/>
      <c r="K171" s="6"/>
      <c r="L171" s="11"/>
      <c r="M171" s="12"/>
      <c r="N171" s="10"/>
      <c r="O171" s="6"/>
      <c r="P171" s="9"/>
      <c r="R171" s="17"/>
    </row>
    <row r="172" spans="1:18" x14ac:dyDescent="0.25">
      <c r="B172" s="21"/>
      <c r="C172" s="5"/>
      <c r="D172" s="5"/>
      <c r="E172" s="6"/>
      <c r="F172" s="8"/>
      <c r="G172" s="7"/>
      <c r="H172" s="10"/>
      <c r="I172" s="10"/>
      <c r="J172" s="10"/>
      <c r="K172" s="6"/>
      <c r="L172" s="11"/>
      <c r="M172" s="12"/>
      <c r="N172" s="10"/>
      <c r="O172" s="6"/>
      <c r="P172" s="9"/>
      <c r="R172" s="17"/>
    </row>
    <row r="173" spans="1:18" x14ac:dyDescent="0.25">
      <c r="B173" s="21"/>
      <c r="C173" s="5"/>
      <c r="D173" s="5"/>
      <c r="E173" s="6"/>
      <c r="F173" s="8"/>
      <c r="G173" s="7"/>
      <c r="H173" s="10"/>
      <c r="I173" s="10"/>
      <c r="J173" s="10"/>
      <c r="K173" s="6"/>
      <c r="L173" s="11"/>
      <c r="M173" s="12"/>
      <c r="N173" s="10"/>
      <c r="O173" s="6"/>
      <c r="P173" s="9"/>
      <c r="Q173" s="15"/>
      <c r="R173" s="17"/>
    </row>
    <row r="174" spans="1:18" x14ac:dyDescent="0.25">
      <c r="B174" s="3"/>
      <c r="C174" s="3"/>
      <c r="D174" s="5"/>
      <c r="E174" s="6"/>
      <c r="F174" s="8"/>
      <c r="G174" s="7"/>
      <c r="H174" s="10"/>
      <c r="I174" s="10"/>
      <c r="J174" s="10"/>
      <c r="K174" s="6"/>
      <c r="L174" s="11"/>
      <c r="M174" s="12"/>
      <c r="N174" s="10"/>
      <c r="O174" s="6"/>
      <c r="P174" s="9"/>
      <c r="R174" s="17"/>
    </row>
    <row r="175" spans="1:18" x14ac:dyDescent="0.25">
      <c r="B175" s="21"/>
      <c r="C175" s="5"/>
      <c r="D175" s="5"/>
      <c r="E175" s="6"/>
      <c r="F175" s="8"/>
      <c r="G175" s="7"/>
      <c r="H175" s="10"/>
      <c r="I175" s="10"/>
      <c r="J175" s="10"/>
      <c r="K175" s="6"/>
      <c r="L175" s="11"/>
      <c r="M175" s="12"/>
      <c r="N175" s="10"/>
      <c r="O175" s="6"/>
      <c r="P175" s="9"/>
      <c r="R175" s="17"/>
    </row>
    <row r="176" spans="1:18" x14ac:dyDescent="0.25">
      <c r="B176" s="21"/>
      <c r="C176" s="5"/>
      <c r="D176" s="5"/>
      <c r="E176" s="6"/>
      <c r="F176" s="8"/>
      <c r="G176" s="7"/>
      <c r="H176" s="10"/>
      <c r="I176" s="10"/>
      <c r="J176" s="10"/>
      <c r="K176" s="6"/>
      <c r="L176" s="11"/>
      <c r="M176" s="12"/>
      <c r="N176" s="10"/>
      <c r="O176" s="6"/>
      <c r="P176" s="9"/>
      <c r="R176" s="17"/>
    </row>
    <row r="177" spans="2:18" x14ac:dyDescent="0.25">
      <c r="B177" s="21"/>
      <c r="C177" s="5"/>
      <c r="D177" s="5"/>
      <c r="E177" s="6"/>
      <c r="F177" s="8"/>
      <c r="G177" s="7"/>
      <c r="H177" s="10"/>
      <c r="I177" s="10"/>
      <c r="J177" s="10"/>
      <c r="K177" s="6"/>
      <c r="L177" s="11"/>
      <c r="M177" s="12"/>
      <c r="N177" s="10"/>
      <c r="O177" s="6"/>
      <c r="P177" s="9"/>
      <c r="Q177" s="15"/>
      <c r="R177" s="17"/>
    </row>
    <row r="178" spans="2:18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6"/>
      <c r="P178" s="9"/>
      <c r="R178" s="9"/>
    </row>
  </sheetData>
  <mergeCells count="30">
    <mergeCell ref="B22:B24"/>
    <mergeCell ref="B26:B29"/>
    <mergeCell ref="B31:B33"/>
    <mergeCell ref="B4:B6"/>
    <mergeCell ref="B8:B11"/>
    <mergeCell ref="B13:B15"/>
    <mergeCell ref="B40:B42"/>
    <mergeCell ref="B44:B47"/>
    <mergeCell ref="B49:B51"/>
    <mergeCell ref="B58:B60"/>
    <mergeCell ref="B62:B65"/>
    <mergeCell ref="B67:B69"/>
    <mergeCell ref="B76:B78"/>
    <mergeCell ref="B80:B83"/>
    <mergeCell ref="B85:B87"/>
    <mergeCell ref="B94:B96"/>
    <mergeCell ref="B98:B101"/>
    <mergeCell ref="B103:B105"/>
    <mergeCell ref="B112:B114"/>
    <mergeCell ref="B116:B119"/>
    <mergeCell ref="B121:B123"/>
    <mergeCell ref="B157:B159"/>
    <mergeCell ref="B166:B168"/>
    <mergeCell ref="B170:B173"/>
    <mergeCell ref="B175:B177"/>
    <mergeCell ref="B130:B132"/>
    <mergeCell ref="B134:B137"/>
    <mergeCell ref="B139:B141"/>
    <mergeCell ref="B148:B150"/>
    <mergeCell ref="B152:B15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ayala_000</dc:creator>
  <cp:lastModifiedBy>George, Thomas</cp:lastModifiedBy>
  <dcterms:created xsi:type="dcterms:W3CDTF">2017-08-28T13:17:33Z</dcterms:created>
  <dcterms:modified xsi:type="dcterms:W3CDTF">2019-04-16T02:16:26Z</dcterms:modified>
</cp:coreProperties>
</file>